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05"/>
  <workbookPr filterPrivacy="1" defaultThemeVersion="124226"/>
  <xr:revisionPtr revIDLastSave="0" documentId="8_{50A5C5F3-8E5B-4135-81BF-4F854B8A5405}" xr6:coauthVersionLast="47" xr6:coauthVersionMax="47" xr10:uidLastSave="{00000000-0000-0000-0000-000000000000}"/>
  <bookViews>
    <workbookView xWindow="240" yWindow="105" windowWidth="14805" windowHeight="8010" firstSheet="1" activeTab="1" xr2:uid="{00000000-000D-0000-FFFF-FFFF00000000}"/>
  </bookViews>
  <sheets>
    <sheet name="ABR-MAY-JUN-2022" sheetId="1" r:id="rId1"/>
    <sheet name="I+D" sheetId="2" r:id="rId2"/>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2" l="1"/>
  <c r="L4" i="2"/>
  <c r="L3" i="2"/>
  <c r="L2" i="2"/>
  <c r="L53" i="1"/>
  <c r="L52" i="1"/>
  <c r="L51" i="1"/>
  <c r="L50" i="1"/>
  <c r="L49" i="1"/>
  <c r="L48" i="1"/>
  <c r="L47" i="1"/>
  <c r="L46" i="1"/>
  <c r="L42" i="1"/>
  <c r="L41" i="1"/>
  <c r="L40" i="1"/>
  <c r="L39" i="1"/>
  <c r="L38" i="1"/>
  <c r="L37" i="1"/>
  <c r="L36" i="1"/>
  <c r="L35" i="1"/>
  <c r="L34" i="1"/>
  <c r="L33" i="1"/>
  <c r="L32" i="1"/>
  <c r="L31" i="1"/>
  <c r="L30" i="1"/>
  <c r="L29" i="1"/>
  <c r="L28" i="1"/>
  <c r="L27" i="1"/>
  <c r="L26" i="1"/>
  <c r="L25" i="1"/>
  <c r="L24" i="1"/>
  <c r="L23" i="1"/>
  <c r="L22" i="1"/>
  <c r="L21" i="1"/>
  <c r="L20" i="1"/>
  <c r="L18" i="1"/>
  <c r="L17" i="1"/>
  <c r="L16" i="1"/>
  <c r="L15" i="1"/>
  <c r="L14" i="1"/>
  <c r="L13" i="1"/>
  <c r="L11" i="1"/>
  <c r="L10" i="1"/>
  <c r="L9" i="1"/>
  <c r="L8" i="1"/>
  <c r="L7" i="1"/>
  <c r="L6" i="1"/>
  <c r="L5" i="1"/>
  <c r="L4" i="1"/>
  <c r="L3" i="1"/>
  <c r="L2" i="1"/>
</calcChain>
</file>

<file path=xl/sharedStrings.xml><?xml version="1.0" encoding="utf-8"?>
<sst xmlns="http://schemas.openxmlformats.org/spreadsheetml/2006/main" count="755" uniqueCount="292">
  <si>
    <t>Nº EXPEDIENTE</t>
  </si>
  <si>
    <t>ÓRGANO DE CONTRATACIÓN</t>
  </si>
  <si>
    <t>CONTRATO SARA/UMBRAL</t>
  </si>
  <si>
    <t xml:space="preserve">DIRECTIVA DE APLICACIÓN </t>
  </si>
  <si>
    <t>MARCO LEGAL NACIONAL</t>
  </si>
  <si>
    <t>OBJETO DEL CONTRATO</t>
  </si>
  <si>
    <t>CPV</t>
  </si>
  <si>
    <t>TIPO DE CONTRATO</t>
  </si>
  <si>
    <t>SISTEMA DE CONTRATACIÓN</t>
  </si>
  <si>
    <t>PRECIO CON IMPUESTOS</t>
  </si>
  <si>
    <t>PRECIO SIN IMPUESTOS</t>
  </si>
  <si>
    <t>IMPUESTOS</t>
  </si>
  <si>
    <t>LUGAR DE EJECUCIÓN</t>
  </si>
  <si>
    <t>CÓDIGO NUT</t>
  </si>
  <si>
    <t>PLAZO DE EJECUCIÓN</t>
  </si>
  <si>
    <t>Nº DE OFERTAS RECIBIDAS</t>
  </si>
  <si>
    <t>FECHA APROBACIÓN DEL GASTO</t>
  </si>
  <si>
    <t>NOMBRE ADJUDICATARIO</t>
  </si>
  <si>
    <t>CIF ADJUDICATARIO</t>
  </si>
  <si>
    <t>PRECIO SELECCIONADO CON IMPUESTOS</t>
  </si>
  <si>
    <t>PRECIO SELECCIONADO SIN IMPUESTOS</t>
  </si>
  <si>
    <t>IVC-VV-2022-36</t>
  </si>
  <si>
    <t>INVOLCAN</t>
  </si>
  <si>
    <t>FALSE</t>
  </si>
  <si>
    <t>2014/24/EU</t>
  </si>
  <si>
    <t>Ley 9/2017</t>
  </si>
  <si>
    <t>Estudio sobre el comportamiento geotécnico y termomecánico de las coladas de lava y de estabilidad de taludes en el Valle de Aridane, en la isla de La Palma.</t>
  </si>
  <si>
    <t>71351220-1    Servicios de consultoría en geología 71332000-4    Servicios de ingeniería geotécnica</t>
  </si>
  <si>
    <t>SERVICIOS</t>
  </si>
  <si>
    <t>NO APLICA</t>
  </si>
  <si>
    <t>ESPAÑA</t>
  </si>
  <si>
    <t>ES</t>
  </si>
  <si>
    <t>PROSPECCIÓN Y GEOTECNIA</t>
  </si>
  <si>
    <t>B80377195</t>
  </si>
  <si>
    <t>IVC-VV-2022-37</t>
  </si>
  <si>
    <t xml:space="preserve">Servicio de mantenimiento de la Renault Kangoo 5195 KGM: sustitución de dos (2) neumáticos delanteros y contrapesado, sustitución de pastillas de freno delanteras. </t>
  </si>
  <si>
    <t>50112000-3 Servicios de reparación y mantenimiento de automóviles</t>
  </si>
  <si>
    <t>TOYOMOTOR, S.L.</t>
  </si>
  <si>
    <t>B38099669</t>
  </si>
  <si>
    <t>IVC-VV-2022-38</t>
  </si>
  <si>
    <t>Ley 9/2018</t>
  </si>
  <si>
    <t>Trabajos técnicos, de campo y logísticos durante la etapa de recuperación de la isla de La Palma tras la erupción volcánica de Cumbre Vieja.</t>
  </si>
  <si>
    <t xml:space="preserve">98300000-6 Servicios diversos </t>
  </si>
  <si>
    <t>ANTONIO JAVIER ÁLVAREZ DIAZ (AGROLAGUNA)</t>
  </si>
  <si>
    <t>42178488F</t>
  </si>
  <si>
    <t>IVC-GEO-2022-40</t>
  </si>
  <si>
    <t>Ley 9/2020</t>
  </si>
  <si>
    <t>Suministro de treinta (30) chalecos reflectantes multibolsillo.</t>
  </si>
  <si>
    <t>35113440-5 Chalecos reflectantes 35113400-3 Ropa de protección y de seguridad</t>
  </si>
  <si>
    <t>SUMINISTRO</t>
  </si>
  <si>
    <t>MARION ROTH VONK, SEHILA CANARIAS</t>
  </si>
  <si>
    <t>42024297P</t>
  </si>
  <si>
    <t>IVC-GEO-2022-41</t>
  </si>
  <si>
    <t>Ley 9/2021</t>
  </si>
  <si>
    <t>Suministro de material fungible para laboratorio.</t>
  </si>
  <si>
    <t>33140000-3 Material médico fungible</t>
  </si>
  <si>
    <t>BIOSIGMA S.L.</t>
  </si>
  <si>
    <t>B38095469</t>
  </si>
  <si>
    <t>IVC-GEO-2022-42</t>
  </si>
  <si>
    <t>Ley 9/2022</t>
  </si>
  <si>
    <t>Suministro de material fungible de campo</t>
  </si>
  <si>
    <t>33140000-3 Material médico fungible 33192500-7 Tubos de ensayo 33141641-5 Sondas</t>
  </si>
  <si>
    <t>IVC-VV-2022-43</t>
  </si>
  <si>
    <t>Ley 9/2023</t>
  </si>
  <si>
    <t>Suministro de cuatro (4) juntas de aislamiento para la fuente de ionización del espectrómetro de masas de gases nobles.</t>
  </si>
  <si>
    <t>44163241-1 Juntas aislantes</t>
  </si>
  <si>
    <t>THERMO FISHER SCIENTIFIC, SLU</t>
  </si>
  <si>
    <t>B28954170</t>
  </si>
  <si>
    <t>IVC-GEO-2022-44</t>
  </si>
  <si>
    <t>Ley 9/2024</t>
  </si>
  <si>
    <t>Suministro de reactivos y disoluciones para electrodo de amonio.</t>
  </si>
  <si>
    <t>33696500-0 Reactivos de laboratorio</t>
  </si>
  <si>
    <t>TECNORY SOLUCIONES TÉCNICAS, S.L.U</t>
  </si>
  <si>
    <t>B76621291</t>
  </si>
  <si>
    <t>IVC-VV-2022-45</t>
  </si>
  <si>
    <t>Ley 9/2025</t>
  </si>
  <si>
    <t>Servicio de envío de muestras de rocas y cenizas de la Isla de La Palma para distintos tipos de analíticas.</t>
  </si>
  <si>
    <t xml:space="preserve">79571000-7 Servicios de envío por correo </t>
  </si>
  <si>
    <t>DHL EXPRESS SPAIN, S.L.U</t>
  </si>
  <si>
    <t>B20861282</t>
  </si>
  <si>
    <t>IVC-GER-2022-46</t>
  </si>
  <si>
    <t>Ley 9/2026</t>
  </si>
  <si>
    <t>Suministro de una (1) Tablet tipo Apple Ipad Pro 12,9”, junto a su lápiz digital.</t>
  </si>
  <si>
    <t>MEDIA MARKT TENERIFE</t>
  </si>
  <si>
    <t>A63524656</t>
  </si>
  <si>
    <t>IVC-GER-2022-47</t>
  </si>
  <si>
    <t>Ley 9/2027</t>
  </si>
  <si>
    <t>Suministro de una (1) Tablet tipo Apple Ipad Pro 12,9” con accesorios.</t>
  </si>
  <si>
    <t>MEDIA MARKT 3 DE MATO SANTA CRUZ DE TENERIFE, S.A.</t>
  </si>
  <si>
    <t>A63907463</t>
  </si>
  <si>
    <t>IVC-VV-2022-48</t>
  </si>
  <si>
    <t>Ley 9/2028</t>
  </si>
  <si>
    <t>Mantenimiento de la Ford Ranger 9286 KJR: diagnosis, revisión frenos traseros, lámpara, AdBlue e ITV.</t>
  </si>
  <si>
    <t>ENERI MOTOR</t>
  </si>
  <si>
    <t>78727587J</t>
  </si>
  <si>
    <t>IVC-GEO-2022-49</t>
  </si>
  <si>
    <t>Ley 9/2029</t>
  </si>
  <si>
    <t>Suministro de (4) cámaras de acumulación para equipos de flujo</t>
  </si>
  <si>
    <t>19511200-3 Cámaras de aire 39141500-7 Campanas extractoras de humos 39714000-0 Campanas aspirantes para extracción o reciclado</t>
  </si>
  <si>
    <t>ITALIA</t>
  </si>
  <si>
    <t>IT</t>
  </si>
  <si>
    <t>WEST SYSTEMS SRL</t>
  </si>
  <si>
    <t>IVC-GEO-2022-50</t>
  </si>
  <si>
    <t>Ley 9/2030</t>
  </si>
  <si>
    <t>Suministro de fungibles para ICP-MS.</t>
  </si>
  <si>
    <t>IVC-GEO-2022-53</t>
  </si>
  <si>
    <t>Ley 9/2033</t>
  </si>
  <si>
    <t>Suministro de 30 routers para las comunicaciones de las estaciones de monitorización.</t>
  </si>
  <si>
    <t>32500000-8 Equipo y material para telecomunicaciones 32510000-1 Sistema inalámbrico de telecomunicaciones</t>
  </si>
  <si>
    <t>POLONIA</t>
  </si>
  <si>
    <t>PL</t>
  </si>
  <si>
    <t>SENETIC, S.A.</t>
  </si>
  <si>
    <t>PL6342709934</t>
  </si>
  <si>
    <t>IVC-VV-2022-54</t>
  </si>
  <si>
    <t>Ley 9/2034</t>
  </si>
  <si>
    <t xml:space="preserve">Servicio de alojamiento en la isla de La Palma. </t>
  </si>
  <si>
    <t xml:space="preserve">55250000-7 Servicios de arrendamiento de alojamiento amueblado de corta duración 55270000-3 Servicios prestados por establecimientos de alojamiento que ofrecen cama y desayuno </t>
  </si>
  <si>
    <t>NO PROCEDE</t>
  </si>
  <si>
    <t>RETAMAR 2, S.L.</t>
  </si>
  <si>
    <t>B38216198</t>
  </si>
  <si>
    <t>IVC-VV-2022-55</t>
  </si>
  <si>
    <t>Ley 9/2035</t>
  </si>
  <si>
    <t xml:space="preserve">Mantenimiento de la Ford Ranger 9175 KJR: ITV, sustitución bombillo, AdBlue, pastillas freno, cambio de aceite y filtro, y arreglo carrocería y chasis en aletas delantera y trasera derechas. </t>
  </si>
  <si>
    <t>IVC-VV-2022-56</t>
  </si>
  <si>
    <t>Ley 9/2036</t>
  </si>
  <si>
    <t>PASA AL 94</t>
  </si>
  <si>
    <t>IVC-VV-2022-57</t>
  </si>
  <si>
    <t>Ley 9/2037</t>
  </si>
  <si>
    <t>Traducción de un libro para el proyecto VOLTURMAC.</t>
  </si>
  <si>
    <t>79530000-8 Servicios de traducción</t>
  </si>
  <si>
    <t>AGNES LOUART</t>
  </si>
  <si>
    <t>X2830269G</t>
  </si>
  <si>
    <t>IVC-VV-2022-58</t>
  </si>
  <si>
    <t>Ley 9/2038</t>
  </si>
  <si>
    <t>Suministro de productos químicos (Hidróxido de potasio, oxido de manganeso) para el análisis de rutina del laboratorio en el marco del proyecto TFvolcano 2020.</t>
  </si>
  <si>
    <t>33696300-8 Reactivos químicos</t>
  </si>
  <si>
    <t>BIOSIGMA, S.L.</t>
  </si>
  <si>
    <t>IVC-GTR-2022-59</t>
  </si>
  <si>
    <t>Ley 9/2039</t>
  </si>
  <si>
    <t>Servicio de pago en acceso abierto del libro para la editorial Springer dentro del proyecto VOLTURMAC del libro “EL HIERRO ISLAND GLOBAL GEOPARK. DIVERSITY OF VOLCANIC HERITAGE FOR GEOTOURISM” relacionado con los objetivos de “analizar, evaluar e identificar el potencial del volcano turismo en la Macaronesia” y “crear itinerarios y geo-rutas turísticas que revaloricen los recursos naturales y culturales de los volcanes de la Macaronesia”</t>
  </si>
  <si>
    <t>22121000-4 Publicaciones técnicas</t>
  </si>
  <si>
    <t>ALEMANIA</t>
  </si>
  <si>
    <t>DE</t>
  </si>
  <si>
    <t>SPRINGER VERLAG GMBH</t>
  </si>
  <si>
    <t>IVC-GEO-2022-61</t>
  </si>
  <si>
    <t>Ley 9/2041</t>
  </si>
  <si>
    <t>Suministro de fungibles para el equipo de cromatografía iónica del laboratorio</t>
  </si>
  <si>
    <t>IVC-VV-2022-62</t>
  </si>
  <si>
    <t>Ley 9/2042</t>
  </si>
  <si>
    <t>Suministro de ocho (8) pares de polainas de montaña con sujeción de acero para la realización de trabajos de campo con seguridad.</t>
  </si>
  <si>
    <t xml:space="preserve">18840000-9 Partes de calzado </t>
  </si>
  <si>
    <t>TENERIFE OUTDOOR, S.L.</t>
  </si>
  <si>
    <t>B76648203</t>
  </si>
  <si>
    <t>IVC-PRL-2022-63</t>
  </si>
  <si>
    <t>Ley 9/2043</t>
  </si>
  <si>
    <r>
      <t>La Ley 31/1995, de 8 de noviembre, de Prevención de Riesgos Laborales, en su artículo 31, establece que “</t>
    </r>
    <r>
      <rPr>
        <i/>
        <sz val="8"/>
        <color theme="1"/>
        <rFont val="Arial"/>
        <family val="2"/>
      </rPr>
      <t>el empresario designará uno o varios trabajadores para ocuparse de dicha actividad, constituirá un servicio de prevención o concertará dicho servicio con una entidad especializada ajena a la empresa</t>
    </r>
    <r>
      <rPr>
        <sz val="8"/>
        <color theme="1"/>
        <rFont val="Arial"/>
        <family val="2"/>
      </rPr>
      <t>”</t>
    </r>
  </si>
  <si>
    <t>71317000-3 Servicios de consultoría en protección y control de riesgos</t>
  </si>
  <si>
    <t>QUIRÓN PREVENCIÓN, S.L.U</t>
  </si>
  <si>
    <t>B64076482</t>
  </si>
  <si>
    <t>IVC-VV-2022-64</t>
  </si>
  <si>
    <t>Ley 9/2044</t>
  </si>
  <si>
    <t>Suministro de material fungible para el análisis de rutina del laboratorio (frascos de 0,5 y 1 L) en el marco del proyecto TFvolcano 2020.</t>
  </si>
  <si>
    <t>AD DIAGNOST</t>
  </si>
  <si>
    <t>A35368539</t>
  </si>
  <si>
    <t>IVC-GEF-2022-65</t>
  </si>
  <si>
    <t>Ley 9/2045</t>
  </si>
  <si>
    <t>Suministro de cinco (5) baterías de moto de 12 V y 13 Ah, para estaciones sísmicas de vigilancia volcánica.</t>
  </si>
  <si>
    <t>34110000-5 Baterías</t>
  </si>
  <si>
    <t>MARIO ENRIQUE MARQUES FERREIRA</t>
  </si>
  <si>
    <t>X6205652E</t>
  </si>
  <si>
    <t>IVC-GEO-2022-66</t>
  </si>
  <si>
    <t>Ley 9/2046</t>
  </si>
  <si>
    <t>Suministro de fungibles de laboratorio para actividades del Proyecto TFVOLCANO 2021.</t>
  </si>
  <si>
    <t>IVC-VV-2022-67</t>
  </si>
  <si>
    <t>Ley 9/2047</t>
  </si>
  <si>
    <t>Servicio de mantenimiento de la Toyota Hilux 6107FCY: ITV, cambiar guía de lunas de la puerta conductor y copiloto, cambio perno cilindro freno, cambio filtro aire, soporte tubo de escape, cambio aceite y filtros, bombillo</t>
  </si>
  <si>
    <t>IVC-VV-2022-68</t>
  </si>
  <si>
    <t>Ley 9/2048</t>
  </si>
  <si>
    <t xml:space="preserve">Servicio de mantenimiento de la Renault Kangoo 5195 KGM: discos y pastillas de frenos delanteros, kit de frenos traseros, valvulina de la caja. </t>
  </si>
  <si>
    <t>IVC-VV-2022-69</t>
  </si>
  <si>
    <t>Ley 9/2049</t>
  </si>
  <si>
    <t>Servicio de alojamiento en la isla de La Palma durante el mes de junio de 2022.</t>
  </si>
  <si>
    <t xml:space="preserve">55250000-7 Servicios de arrendamiento de alojamiento amueblado de corta duración 55270000-3 Servicios prestados por establecimientos de alojamiento que ofrecen cama y desayuno 55270000-3 Servicios prestados por establecimientos de alojamiento que ofrecen cama y desayuno </t>
  </si>
  <si>
    <t>IVC-VV-2022-70</t>
  </si>
  <si>
    <t>Ley 9/2050</t>
  </si>
  <si>
    <t>Servicio de mantenimiento de la Toyota Hilux 6107FCY: cambio de discos de freno y pastillas.</t>
  </si>
  <si>
    <t>IVC-GEO-2022-72</t>
  </si>
  <si>
    <t>Ley 9/2052</t>
  </si>
  <si>
    <t xml:space="preserve">35113440-5 Chalecos reflectantes35113400-3 Ropa de protección y de seguridad </t>
  </si>
  <si>
    <t>MARION VON ROTH VONK, SEHILA CANARIAS</t>
  </si>
  <si>
    <t>IVC-VV-2022-73</t>
  </si>
  <si>
    <t>Ley 9/2053</t>
  </si>
  <si>
    <t>Suministro de doce (12) pares de calzado de montaña con sujeción de tobillo para la realización de trabajos de campo.</t>
  </si>
  <si>
    <t xml:space="preserve">18800000-7 Calzado 18810000-0 Calzado distinto del calzado deportivo y de protección 18832000-0 Calzado especial </t>
  </si>
  <si>
    <t>IVC-VV-2022-74</t>
  </si>
  <si>
    <t>Ley 9/2054</t>
  </si>
  <si>
    <t>Servicio de alojamiento en la isla de La Palma durante los meses de julio y agosto 2022.</t>
  </si>
  <si>
    <t>MARTA Y CARLOS, S.L.</t>
  </si>
  <si>
    <t>B38293304</t>
  </si>
  <si>
    <t>IVC-VV-2022-75</t>
  </si>
  <si>
    <t>Ley 9/2055</t>
  </si>
  <si>
    <t>Servicio de mantenimiento de la Ford Ranger 9286 KJR: cambio de aceite y filtro, Adblue, eliminación DTC panel de control.</t>
  </si>
  <si>
    <t>IVC-GEO-2022-76</t>
  </si>
  <si>
    <t>Ley 9/2056</t>
  </si>
  <si>
    <t>Suministro de tres (3) sensores geoquímicos de bajo coste para la medición de CO2 en la Bombilla y Puerto Naos (La Palma) para estudiar la evolución de los niveles de CO2 en el aire para el proyecto TFvolcano2020.</t>
  </si>
  <si>
    <t>35125100-7 Sensores</t>
  </si>
  <si>
    <t>HOSCHULE DUSSELDORF</t>
  </si>
  <si>
    <t>IVC-GEO-2022-78</t>
  </si>
  <si>
    <t>Ley 9/2058</t>
  </si>
  <si>
    <t>Suministro de un (1) par de calzado de seguridad para tareas de laboratorio.</t>
  </si>
  <si>
    <t>18830000-6 Calzado de protección</t>
  </si>
  <si>
    <t>UNIFORMES DEL ATLÁNTICO, S.L.</t>
  </si>
  <si>
    <t>B38722922</t>
  </si>
  <si>
    <t>IVC-GEO-2022-79</t>
  </si>
  <si>
    <t>Ley 9/2059</t>
  </si>
  <si>
    <t>Suministro de material de protección: máscaras y filtros de gases.</t>
  </si>
  <si>
    <t>18143000-3 Indumentaria de protección</t>
  </si>
  <si>
    <t>IVC-VV-2022-80</t>
  </si>
  <si>
    <t>Ley 9/2060</t>
  </si>
  <si>
    <t>Suministro de equipos de respiración autónoma.</t>
  </si>
  <si>
    <t>IVC-VV-2022-81</t>
  </si>
  <si>
    <t>Ley 9/2061</t>
  </si>
  <si>
    <t xml:space="preserve">Servicio de mantenimiento de la Ford Ranger 9175KJR: Sustitución de dos (2) neumáticos y contrapesado. Reponer AdBlue. </t>
  </si>
  <si>
    <t>IVC-VV-2022-82</t>
  </si>
  <si>
    <t>Ley 9/2062</t>
  </si>
  <si>
    <t>Suministro de material fungible como electrodos de pH, parafina, cartucho filtrado de muestras, cartucho generador de eluyente cromatógrafo iónico, etc.) para el análisis de rutina del laboratorio en el marco del proyecto TFvolcano 2021.</t>
  </si>
  <si>
    <t>31711140-6 Electrodos 09211720-4 Parafinas líquidas</t>
  </si>
  <si>
    <t>TB DIAGNOST S.L.</t>
  </si>
  <si>
    <t>A35280676</t>
  </si>
  <si>
    <t>IVC-VV-2022-84</t>
  </si>
  <si>
    <t>Ley 9/2064</t>
  </si>
  <si>
    <t>Servicio de envío para la devolución de un equipo cedido gratuitamente durante la erupción del volcán Cumbre Vieja.</t>
  </si>
  <si>
    <t>6000000-8 Servicios de transporte (excluido el transporte de residuos)</t>
  </si>
  <si>
    <t>IVC-VV-2022-85</t>
  </si>
  <si>
    <t>Ley 9/2065</t>
  </si>
  <si>
    <t>Suministro de siete (7) kits para el mantenimiento de bombas de vacío secas tipo “scroll”.</t>
  </si>
  <si>
    <t>42122450-9 Bombas de vacío</t>
  </si>
  <si>
    <t>IBVC VACUUM, S.L.</t>
  </si>
  <si>
    <t>B85835190</t>
  </si>
  <si>
    <t>IVC-VV-2022-86</t>
  </si>
  <si>
    <t>Ley 9/2066</t>
  </si>
  <si>
    <t>PASA AL 100</t>
  </si>
  <si>
    <t>IVC-VV-2022-87</t>
  </si>
  <si>
    <t>Ley 9/2067</t>
  </si>
  <si>
    <t>Suministro de dos (2) sensores portátiles para la medida de gases tóxicos, vapores inflamables y oxígeno en el marco del proyecto Recuperación La Palma.</t>
  </si>
  <si>
    <t>IVC-VV-2022-88</t>
  </si>
  <si>
    <t>Ley 9/2068</t>
  </si>
  <si>
    <t>Suministro de ocho (8) ordenadores portátiles en el marco del proyecto Recuperación La Palma.</t>
  </si>
  <si>
    <t>30213000-5 Ordenadores portátiles</t>
  </si>
  <si>
    <t>MADA BIOTECNOLOGÍA, S.L.</t>
  </si>
  <si>
    <t>B76360742</t>
  </si>
  <si>
    <t>IVC-VV-2022-90</t>
  </si>
  <si>
    <t>Ley 9/2070</t>
  </si>
  <si>
    <t>Suministro de un (1) medidor de pH y un (1) medidor de conductividad en el marco del proyecto TFvolcano 2021.</t>
  </si>
  <si>
    <t>38551000-2 Medidores de energía 38416000-4 Ph-metros</t>
  </si>
  <si>
    <t>IVC-GER-2022-91</t>
  </si>
  <si>
    <t>Ley 9/2071</t>
  </si>
  <si>
    <t>Suministro de un (1) esclerómetro Schmidt tipo N con rango de medida 10-70 N/mm2 y energía de impacto 2207 Nm para rocas.</t>
  </si>
  <si>
    <t>384000000-9 Instrumentos de medida o control de características físicas</t>
  </si>
  <si>
    <t>SCANLAND PROJECT, S.L.</t>
  </si>
  <si>
    <t>A76519925</t>
  </si>
  <si>
    <t xml:space="preserve">IVC-VV-2022-92 </t>
  </si>
  <si>
    <t>Ley 9/2072</t>
  </si>
  <si>
    <t>Servicio de mantenimiento de la Toyota Hilux 6107 FCY: cambio del KIT correa de distribución</t>
  </si>
  <si>
    <t>IVC-VV-2022-93</t>
  </si>
  <si>
    <t>Ley 9/2073</t>
  </si>
  <si>
    <t>Servicio de mantenimiento de la Ford Ranger 9286 KJR: regeneración filtro partículas.</t>
  </si>
  <si>
    <t>IVC-VV-2022-94</t>
  </si>
  <si>
    <t>Ley 9/2074</t>
  </si>
  <si>
    <t>Suministro de cuatro (4) filamentos para fuente de ionización de un espectrómetro de masas de gases nobles Thermo Fisher Scientific HELIX SFT</t>
  </si>
  <si>
    <t xml:space="preserve">19724000-7 Monofilamento sintético </t>
  </si>
  <si>
    <t>IVC-GEO-2022-98</t>
  </si>
  <si>
    <t>Ley 9/2078</t>
  </si>
  <si>
    <t>Suministro de cincuenta (50) pantalones y cincuenta (50) camisetas de campo.</t>
  </si>
  <si>
    <t>35113400-3 Ropa de protección y de seguridad</t>
  </si>
  <si>
    <t xml:space="preserve">IVC-GEO-2022-52 </t>
  </si>
  <si>
    <t>Suministro de dos inclinómetros de alta precisión para la monitorización de la deformación del terreno</t>
  </si>
  <si>
    <t>38200000-7 Instrumentos geológicos y geofísicos</t>
  </si>
  <si>
    <t>MESUREX, S.L.U</t>
  </si>
  <si>
    <t>B29772845</t>
  </si>
  <si>
    <t>IVC-VV-2022-39</t>
  </si>
  <si>
    <t>Suministro de cien (100) válvulas de fuelle y cincuenta (50) cilindros de toma de muestra.</t>
  </si>
  <si>
    <t>31711400-7 Válvulas y tubos 42131100-7 Válvulas definidas según su función 42131390-6 Conjuntos de válvulas 44611100-7 Cilindros de aire 33793000-5 Artículos de vidrio para laboratorio</t>
  </si>
  <si>
    <t>VÁLVULAS Y CONEXIONES IBÉRICA S.L.U.</t>
  </si>
  <si>
    <t>B59982306</t>
  </si>
  <si>
    <t>IVC-VV-2022-60</t>
  </si>
  <si>
    <t>Suministro de repuestos para fuente de ionización del espectrómetro de masas de gases nobles Thermo Fisher Scientific HELIX SFT que INVOLCAN opera y mantiene en el laboratorio de geoquímica de fluidos.</t>
  </si>
  <si>
    <t>38433100-0    Espectrómetros de masas</t>
  </si>
  <si>
    <t>THERMO FISHER SCIENTIFIC, S.L.U.</t>
  </si>
  <si>
    <t>IVC-VV-2022-71</t>
  </si>
  <si>
    <t>Suministro de un (1) cromatógrafo iónico para el análisis de cationes en el marco del proyecto TFvolcano 2020</t>
  </si>
  <si>
    <t>38432200-4 Cromatógrafos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</si>
</sst>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quot;_-;\-* #,##0.00\ &quot;€&quot;_-;_-* &quot;-&quot;??\ &quot;€&quot;_-;_-@_-"/>
    <numFmt numFmtId="165" formatCode="_-* #,##0.00\ _€_-;\-* #,##0.00\ _€_-;_-* &quot;-&quot;??\ _€_-;_-@_-"/>
  </numFmts>
  <fonts count="10">
    <font>
      <sz val="11"/>
      <color theme="1"/>
      <name val="Calibri"/>
      <family val="2"/>
      <scheme val="minor"/>
    </font>
    <font>
      <sz val="11"/>
      <color theme="1"/>
      <name val="Calibri"/>
      <family val="2"/>
      <scheme val="minor"/>
    </font>
    <font>
      <sz val="8"/>
      <color theme="1"/>
      <name val="Arial"/>
      <family val="2"/>
    </font>
    <font>
      <sz val="8"/>
      <name val="Arial"/>
      <family val="2"/>
    </font>
    <font>
      <sz val="8"/>
      <color rgb="FFFF0000"/>
      <name val="Arial"/>
      <family val="2"/>
    </font>
    <font>
      <sz val="8"/>
      <color rgb="FF363B39"/>
      <name val="Arial"/>
      <family val="2"/>
    </font>
    <font>
      <b/>
      <sz val="8"/>
      <color theme="0"/>
      <name val="Arial"/>
      <family val="2"/>
    </font>
    <font>
      <sz val="8"/>
      <color theme="0"/>
      <name val="Arial"/>
      <family val="2"/>
    </font>
    <font>
      <b/>
      <sz val="8"/>
      <color theme="1"/>
      <name val="Arial"/>
      <family val="2"/>
    </font>
    <font>
      <i/>
      <sz val="8"/>
      <color theme="1"/>
      <name val="Arial"/>
      <family val="2"/>
    </font>
  </fonts>
  <fills count="3">
    <fill>
      <patternFill patternType="none"/>
    </fill>
    <fill>
      <patternFill patternType="gray125"/>
    </fill>
    <fill>
      <patternFill patternType="solid">
        <fgColor theme="6"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5" fontId="1" fillId="0" borderId="0" applyFont="0" applyFill="0" applyBorder="0" applyAlignment="0" applyProtection="0"/>
    <xf numFmtId="164" fontId="1" fillId="0" borderId="0" applyFont="0" applyFill="0" applyBorder="0" applyAlignment="0" applyProtection="0"/>
  </cellStyleXfs>
  <cellXfs count="28">
    <xf numFmtId="0" fontId="0" fillId="0" borderId="0" xfId="0"/>
    <xf numFmtId="0" fontId="2" fillId="0" borderId="0" xfId="0" applyFont="1"/>
    <xf numFmtId="0" fontId="2" fillId="0" borderId="0" xfId="0" applyFont="1" applyAlignment="1">
      <alignment horizontal="justify" vertical="center"/>
    </xf>
    <xf numFmtId="165" fontId="2" fillId="0" borderId="0" xfId="1" applyFont="1" applyFill="1" applyBorder="1"/>
    <xf numFmtId="2" fontId="2" fillId="0" borderId="0" xfId="0" applyNumberFormat="1" applyFont="1"/>
    <xf numFmtId="0" fontId="2" fillId="0" borderId="0" xfId="0" applyFont="1" applyAlignment="1">
      <alignment horizontal="right"/>
    </xf>
    <xf numFmtId="14" fontId="2" fillId="0" borderId="0" xfId="0" applyNumberFormat="1" applyFont="1"/>
    <xf numFmtId="0" fontId="3" fillId="0" borderId="0" xfId="0" applyFont="1"/>
    <xf numFmtId="0" fontId="4" fillId="0" borderId="0" xfId="0" applyFont="1"/>
    <xf numFmtId="165" fontId="2" fillId="0" borderId="0" xfId="1" applyFont="1" applyFill="1" applyBorder="1" applyAlignment="1">
      <alignment horizontal="right"/>
    </xf>
    <xf numFmtId="165" fontId="2" fillId="0" borderId="0" xfId="1" applyFont="1"/>
    <xf numFmtId="0" fontId="2" fillId="0" borderId="0" xfId="0" applyFont="1" applyAlignment="1">
      <alignment wrapText="1"/>
    </xf>
    <xf numFmtId="0" fontId="5" fillId="0" borderId="0" xfId="0" applyFont="1" applyAlignment="1">
      <alignment horizontal="justify" vertical="center"/>
    </xf>
    <xf numFmtId="0" fontId="4" fillId="0" borderId="0" xfId="0" applyFont="1" applyAlignment="1">
      <alignment wrapText="1"/>
    </xf>
    <xf numFmtId="2" fontId="3" fillId="0" borderId="0" xfId="0" applyNumberFormat="1" applyFont="1"/>
    <xf numFmtId="0" fontId="3" fillId="0" borderId="0" xfId="0" applyFont="1" applyAlignment="1">
      <alignment horizontal="right"/>
    </xf>
    <xf numFmtId="14" fontId="3" fillId="0" borderId="0" xfId="0" applyNumberFormat="1" applyFont="1"/>
    <xf numFmtId="0" fontId="3" fillId="0" borderId="0" xfId="0" applyFont="1" applyAlignment="1">
      <alignment wrapText="1"/>
    </xf>
    <xf numFmtId="0" fontId="6" fillId="2" borderId="1" xfId="0" applyFont="1" applyFill="1" applyBorder="1" applyAlignment="1">
      <alignment wrapText="1"/>
    </xf>
    <xf numFmtId="0" fontId="7" fillId="2" borderId="1" xfId="0" applyFont="1" applyFill="1" applyBorder="1" applyAlignment="1">
      <alignment wrapText="1"/>
    </xf>
    <xf numFmtId="2" fontId="6" fillId="2" borderId="1" xfId="0" applyNumberFormat="1" applyFont="1" applyFill="1" applyBorder="1" applyAlignment="1">
      <alignment wrapText="1"/>
    </xf>
    <xf numFmtId="0" fontId="6" fillId="0" borderId="0" xfId="0" applyFont="1" applyAlignment="1">
      <alignment wrapText="1"/>
    </xf>
    <xf numFmtId="0" fontId="8" fillId="0" borderId="0" xfId="0" applyFont="1"/>
    <xf numFmtId="2" fontId="2" fillId="0" borderId="0" xfId="2" applyNumberFormat="1" applyFont="1"/>
    <xf numFmtId="164" fontId="2" fillId="0" borderId="0" xfId="2" applyFont="1"/>
    <xf numFmtId="4" fontId="2" fillId="0" borderId="0" xfId="0" applyNumberFormat="1" applyFont="1"/>
    <xf numFmtId="165" fontId="6" fillId="2" borderId="1" xfId="1" applyFont="1" applyFill="1" applyBorder="1" applyAlignment="1">
      <alignment wrapText="1"/>
    </xf>
    <xf numFmtId="165" fontId="2" fillId="0" borderId="0" xfId="0" applyNumberFormat="1" applyFont="1"/>
  </cellXfs>
  <cellStyles count="3">
    <cellStyle name="Millares" xfId="1" builtinId="3"/>
    <cellStyle name="Moneda" xfId="2"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21"/>
  <sheetViews>
    <sheetView workbookViewId="0">
      <selection activeCell="C2" sqref="C2:E2"/>
    </sheetView>
  </sheetViews>
  <sheetFormatPr defaultColWidth="11.42578125" defaultRowHeight="11.25"/>
  <cols>
    <col min="1" max="1" width="15.140625" style="1" customWidth="1"/>
    <col min="2" max="2" width="11.85546875" style="1" bestFit="1" customWidth="1"/>
    <col min="3" max="3" width="6.5703125" style="22" customWidth="1"/>
    <col min="4" max="4" width="11.42578125" style="22" customWidth="1"/>
    <col min="5" max="5" width="10.5703125" style="22" customWidth="1"/>
    <col min="6" max="6" width="29.42578125" style="1" customWidth="1"/>
    <col min="7" max="7" width="11.42578125" style="1"/>
    <col min="8" max="8" width="12.5703125" style="1" customWidth="1"/>
    <col min="9" max="9" width="11.5703125" style="22" customWidth="1"/>
    <col min="10" max="10" width="14.140625" style="4" customWidth="1"/>
    <col min="11" max="12" width="13.85546875" style="4" customWidth="1"/>
    <col min="13" max="13" width="11.42578125" style="1"/>
    <col min="14" max="14" width="5" style="1" customWidth="1"/>
    <col min="15" max="15" width="4.85546875" style="1" customWidth="1"/>
    <col min="16" max="16" width="11.42578125" style="1"/>
    <col min="17" max="17" width="11.28515625" style="1" customWidth="1"/>
    <col min="18" max="18" width="15.7109375" style="1" customWidth="1"/>
    <col min="19" max="19" width="10.42578125" style="1" customWidth="1"/>
    <col min="20" max="20" width="15.140625" style="1" customWidth="1"/>
    <col min="21" max="16384" width="11.42578125" style="1"/>
  </cols>
  <sheetData>
    <row r="1" spans="1:21" s="21" customFormat="1" ht="54" customHeight="1">
      <c r="A1" s="18" t="s">
        <v>0</v>
      </c>
      <c r="B1" s="18" t="s">
        <v>1</v>
      </c>
      <c r="C1" s="18" t="s">
        <v>2</v>
      </c>
      <c r="D1" s="18" t="s">
        <v>3</v>
      </c>
      <c r="E1" s="18" t="s">
        <v>4</v>
      </c>
      <c r="F1" s="18" t="s">
        <v>5</v>
      </c>
      <c r="G1" s="18" t="s">
        <v>6</v>
      </c>
      <c r="H1" s="19" t="s">
        <v>7</v>
      </c>
      <c r="I1" s="18" t="s">
        <v>8</v>
      </c>
      <c r="J1" s="20" t="s">
        <v>9</v>
      </c>
      <c r="K1" s="20" t="s">
        <v>10</v>
      </c>
      <c r="L1" s="20" t="s">
        <v>11</v>
      </c>
      <c r="M1" s="18" t="s">
        <v>12</v>
      </c>
      <c r="N1" s="18" t="s">
        <v>13</v>
      </c>
      <c r="O1" s="18" t="s">
        <v>14</v>
      </c>
      <c r="P1" s="18" t="s">
        <v>15</v>
      </c>
      <c r="Q1" s="18" t="s">
        <v>16</v>
      </c>
      <c r="R1" s="18" t="s">
        <v>17</v>
      </c>
      <c r="S1" s="18" t="s">
        <v>18</v>
      </c>
      <c r="T1" s="18" t="s">
        <v>19</v>
      </c>
      <c r="U1" s="18" t="s">
        <v>20</v>
      </c>
    </row>
    <row r="2" spans="1:21" ht="90">
      <c r="A2" s="1" t="s">
        <v>21</v>
      </c>
      <c r="B2" s="1" t="s">
        <v>22</v>
      </c>
      <c r="C2" s="22" t="s">
        <v>23</v>
      </c>
      <c r="D2" s="22" t="s">
        <v>24</v>
      </c>
      <c r="E2" s="22" t="s">
        <v>25</v>
      </c>
      <c r="F2" s="2" t="s">
        <v>26</v>
      </c>
      <c r="G2" s="2" t="s">
        <v>27</v>
      </c>
      <c r="H2" s="1" t="s">
        <v>28</v>
      </c>
      <c r="I2" s="22" t="s">
        <v>29</v>
      </c>
      <c r="J2" s="3">
        <v>14600</v>
      </c>
      <c r="K2" s="3">
        <v>14600</v>
      </c>
      <c r="L2" s="3">
        <f>+J2-K2</f>
        <v>0</v>
      </c>
      <c r="M2" s="1" t="s">
        <v>30</v>
      </c>
      <c r="N2" s="1" t="s">
        <v>31</v>
      </c>
      <c r="O2" s="4">
        <v>8</v>
      </c>
      <c r="P2" s="5">
        <v>3</v>
      </c>
      <c r="Q2" s="6">
        <v>44652</v>
      </c>
      <c r="R2" s="1" t="s">
        <v>32</v>
      </c>
      <c r="S2" s="1" t="s">
        <v>33</v>
      </c>
      <c r="T2" s="3">
        <v>14600</v>
      </c>
      <c r="U2" s="3">
        <v>14600</v>
      </c>
    </row>
    <row r="3" spans="1:21" ht="56.25">
      <c r="A3" s="1" t="s">
        <v>34</v>
      </c>
      <c r="B3" s="1" t="s">
        <v>22</v>
      </c>
      <c r="C3" s="22" t="s">
        <v>23</v>
      </c>
      <c r="D3" s="22" t="s">
        <v>24</v>
      </c>
      <c r="E3" s="22" t="s">
        <v>25</v>
      </c>
      <c r="F3" s="2" t="s">
        <v>35</v>
      </c>
      <c r="G3" s="2" t="s">
        <v>36</v>
      </c>
      <c r="H3" s="1" t="s">
        <v>28</v>
      </c>
      <c r="I3" s="22" t="s">
        <v>29</v>
      </c>
      <c r="J3" s="3">
        <v>224.85</v>
      </c>
      <c r="K3" s="3">
        <v>210.32</v>
      </c>
      <c r="L3" s="3">
        <f t="shared" ref="L3:L11" si="0">+J3-K3</f>
        <v>14.530000000000001</v>
      </c>
      <c r="M3" s="1" t="s">
        <v>30</v>
      </c>
      <c r="N3" s="1" t="s">
        <v>31</v>
      </c>
      <c r="O3" s="4">
        <v>0.5</v>
      </c>
      <c r="P3" s="5">
        <v>0</v>
      </c>
      <c r="Q3" s="6">
        <v>44679</v>
      </c>
      <c r="R3" s="1" t="s">
        <v>37</v>
      </c>
      <c r="S3" s="7" t="s">
        <v>38</v>
      </c>
      <c r="T3" s="3">
        <v>224.85</v>
      </c>
      <c r="U3" s="3">
        <v>210.32</v>
      </c>
    </row>
    <row r="4" spans="1:21" ht="45">
      <c r="A4" s="1" t="s">
        <v>39</v>
      </c>
      <c r="B4" s="1" t="s">
        <v>22</v>
      </c>
      <c r="C4" s="22" t="s">
        <v>23</v>
      </c>
      <c r="D4" s="22" t="s">
        <v>24</v>
      </c>
      <c r="E4" s="22" t="s">
        <v>40</v>
      </c>
      <c r="F4" s="2" t="s">
        <v>41</v>
      </c>
      <c r="G4" s="2" t="s">
        <v>42</v>
      </c>
      <c r="H4" s="1" t="s">
        <v>28</v>
      </c>
      <c r="I4" s="22" t="s">
        <v>29</v>
      </c>
      <c r="J4" s="3">
        <v>14850</v>
      </c>
      <c r="K4" s="3">
        <v>14850</v>
      </c>
      <c r="L4" s="3">
        <f t="shared" si="0"/>
        <v>0</v>
      </c>
      <c r="M4" s="1" t="s">
        <v>30</v>
      </c>
      <c r="N4" s="1" t="s">
        <v>31</v>
      </c>
      <c r="O4" s="4">
        <v>0.5</v>
      </c>
      <c r="P4" s="5">
        <v>3</v>
      </c>
      <c r="Q4" s="6">
        <v>44673</v>
      </c>
      <c r="R4" s="1" t="s">
        <v>43</v>
      </c>
      <c r="S4" s="1" t="s">
        <v>44</v>
      </c>
      <c r="T4" s="3">
        <v>14850</v>
      </c>
      <c r="U4" s="3">
        <v>14850</v>
      </c>
    </row>
    <row r="5" spans="1:21" ht="78.75">
      <c r="A5" s="1" t="s">
        <v>45</v>
      </c>
      <c r="B5" s="1" t="s">
        <v>22</v>
      </c>
      <c r="C5" s="22" t="s">
        <v>23</v>
      </c>
      <c r="D5" s="22" t="s">
        <v>24</v>
      </c>
      <c r="E5" s="22" t="s">
        <v>46</v>
      </c>
      <c r="F5" s="2" t="s">
        <v>47</v>
      </c>
      <c r="G5" s="2" t="s">
        <v>48</v>
      </c>
      <c r="H5" s="1" t="s">
        <v>49</v>
      </c>
      <c r="I5" s="22" t="s">
        <v>29</v>
      </c>
      <c r="J5" s="3">
        <v>836.26</v>
      </c>
      <c r="K5" s="3">
        <v>803</v>
      </c>
      <c r="L5" s="3">
        <f t="shared" si="0"/>
        <v>33.259999999999991</v>
      </c>
      <c r="M5" s="1" t="s">
        <v>30</v>
      </c>
      <c r="N5" s="1" t="s">
        <v>31</v>
      </c>
      <c r="O5" s="4">
        <v>0.1</v>
      </c>
      <c r="P5" s="5">
        <v>3</v>
      </c>
      <c r="Q5" s="6">
        <v>44652</v>
      </c>
      <c r="R5" s="1" t="s">
        <v>50</v>
      </c>
      <c r="S5" s="1" t="s">
        <v>51</v>
      </c>
      <c r="T5" s="3">
        <v>836.26</v>
      </c>
      <c r="U5" s="3">
        <v>803</v>
      </c>
    </row>
    <row r="6" spans="1:21" ht="45">
      <c r="A6" s="1" t="s">
        <v>52</v>
      </c>
      <c r="B6" s="1" t="s">
        <v>22</v>
      </c>
      <c r="C6" s="22" t="s">
        <v>23</v>
      </c>
      <c r="D6" s="22" t="s">
        <v>24</v>
      </c>
      <c r="E6" s="22" t="s">
        <v>53</v>
      </c>
      <c r="F6" s="2" t="s">
        <v>54</v>
      </c>
      <c r="G6" s="2" t="s">
        <v>55</v>
      </c>
      <c r="H6" s="1" t="s">
        <v>49</v>
      </c>
      <c r="I6" s="22" t="s">
        <v>29</v>
      </c>
      <c r="J6" s="3">
        <v>842.8</v>
      </c>
      <c r="K6" s="3">
        <v>803.25</v>
      </c>
      <c r="L6" s="3">
        <f t="shared" si="0"/>
        <v>39.549999999999955</v>
      </c>
      <c r="M6" s="1" t="s">
        <v>30</v>
      </c>
      <c r="N6" s="1" t="s">
        <v>31</v>
      </c>
      <c r="O6" s="4">
        <v>0.1</v>
      </c>
      <c r="P6" s="5">
        <v>3</v>
      </c>
      <c r="Q6" s="6">
        <v>44676</v>
      </c>
      <c r="R6" s="1" t="s">
        <v>56</v>
      </c>
      <c r="S6" s="1" t="s">
        <v>57</v>
      </c>
      <c r="T6" s="3">
        <v>842.8</v>
      </c>
      <c r="U6" s="3">
        <v>803.25</v>
      </c>
    </row>
    <row r="7" spans="1:21" ht="101.25">
      <c r="A7" s="1" t="s">
        <v>58</v>
      </c>
      <c r="B7" s="1" t="s">
        <v>22</v>
      </c>
      <c r="C7" s="22" t="s">
        <v>23</v>
      </c>
      <c r="D7" s="22" t="s">
        <v>24</v>
      </c>
      <c r="E7" s="22" t="s">
        <v>59</v>
      </c>
      <c r="F7" s="2" t="s">
        <v>60</v>
      </c>
      <c r="G7" s="2" t="s">
        <v>61</v>
      </c>
      <c r="H7" s="1" t="s">
        <v>49</v>
      </c>
      <c r="I7" s="22" t="s">
        <v>29</v>
      </c>
      <c r="J7" s="3">
        <v>2521.84</v>
      </c>
      <c r="K7" s="9">
        <v>2363.4</v>
      </c>
      <c r="L7" s="3">
        <f t="shared" si="0"/>
        <v>158.44000000000005</v>
      </c>
      <c r="M7" s="1" t="s">
        <v>30</v>
      </c>
      <c r="N7" s="1" t="s">
        <v>31</v>
      </c>
      <c r="O7" s="4">
        <v>0.1</v>
      </c>
      <c r="P7" s="1">
        <v>3</v>
      </c>
      <c r="Q7" s="6">
        <v>44706</v>
      </c>
      <c r="R7" s="1" t="s">
        <v>56</v>
      </c>
      <c r="S7" s="1" t="s">
        <v>57</v>
      </c>
      <c r="T7" s="3">
        <v>2521.84</v>
      </c>
      <c r="U7" s="9">
        <v>2363.4</v>
      </c>
    </row>
    <row r="8" spans="1:21" ht="45">
      <c r="A8" s="1" t="s">
        <v>62</v>
      </c>
      <c r="B8" s="1" t="s">
        <v>22</v>
      </c>
      <c r="C8" s="22" t="s">
        <v>23</v>
      </c>
      <c r="D8" s="22" t="s">
        <v>24</v>
      </c>
      <c r="E8" s="22" t="s">
        <v>63</v>
      </c>
      <c r="F8" s="2" t="s">
        <v>64</v>
      </c>
      <c r="G8" s="2" t="s">
        <v>65</v>
      </c>
      <c r="H8" s="1" t="s">
        <v>49</v>
      </c>
      <c r="I8" s="22" t="s">
        <v>29</v>
      </c>
      <c r="J8" s="3">
        <v>5521.2</v>
      </c>
      <c r="K8" s="3">
        <v>5160</v>
      </c>
      <c r="L8" s="3">
        <f t="shared" si="0"/>
        <v>361.19999999999982</v>
      </c>
      <c r="M8" s="1" t="s">
        <v>30</v>
      </c>
      <c r="N8" s="1" t="s">
        <v>31</v>
      </c>
      <c r="O8" s="4">
        <v>0.75</v>
      </c>
      <c r="P8" s="5">
        <v>3</v>
      </c>
      <c r="Q8" s="6">
        <v>44652</v>
      </c>
      <c r="R8" s="1" t="s">
        <v>66</v>
      </c>
      <c r="S8" s="1" t="s">
        <v>67</v>
      </c>
      <c r="T8" s="3">
        <v>5521.2</v>
      </c>
      <c r="U8" s="3">
        <v>5160</v>
      </c>
    </row>
    <row r="9" spans="1:21" ht="33.75">
      <c r="A9" s="1" t="s">
        <v>68</v>
      </c>
      <c r="B9" s="1" t="s">
        <v>22</v>
      </c>
      <c r="C9" s="22" t="s">
        <v>23</v>
      </c>
      <c r="D9" s="22" t="s">
        <v>24</v>
      </c>
      <c r="E9" s="22" t="s">
        <v>69</v>
      </c>
      <c r="F9" s="2" t="s">
        <v>70</v>
      </c>
      <c r="G9" s="2" t="s">
        <v>71</v>
      </c>
      <c r="H9" s="1" t="s">
        <v>49</v>
      </c>
      <c r="I9" s="22" t="s">
        <v>29</v>
      </c>
      <c r="J9" s="3">
        <v>472.38</v>
      </c>
      <c r="K9" s="3">
        <v>458.62</v>
      </c>
      <c r="L9" s="3">
        <f t="shared" si="0"/>
        <v>13.759999999999991</v>
      </c>
      <c r="M9" s="1" t="s">
        <v>30</v>
      </c>
      <c r="N9" s="1" t="s">
        <v>31</v>
      </c>
      <c r="O9" s="4">
        <v>0.1</v>
      </c>
      <c r="P9" s="5">
        <v>3</v>
      </c>
      <c r="Q9" s="6">
        <v>44678</v>
      </c>
      <c r="R9" s="1" t="s">
        <v>72</v>
      </c>
      <c r="S9" s="1" t="s">
        <v>73</v>
      </c>
      <c r="T9" s="3">
        <v>472.38</v>
      </c>
      <c r="U9" s="3">
        <v>458.62</v>
      </c>
    </row>
    <row r="10" spans="1:21" ht="45">
      <c r="A10" s="1" t="s">
        <v>74</v>
      </c>
      <c r="B10" s="1" t="s">
        <v>22</v>
      </c>
      <c r="C10" s="22" t="s">
        <v>23</v>
      </c>
      <c r="D10" s="22" t="s">
        <v>24</v>
      </c>
      <c r="E10" s="22" t="s">
        <v>75</v>
      </c>
      <c r="F10" s="2" t="s">
        <v>76</v>
      </c>
      <c r="G10" s="2" t="s">
        <v>77</v>
      </c>
      <c r="H10" s="1" t="s">
        <v>28</v>
      </c>
      <c r="I10" s="22" t="s">
        <v>29</v>
      </c>
      <c r="J10" s="3">
        <v>711.99</v>
      </c>
      <c r="K10" s="3">
        <v>711.99</v>
      </c>
      <c r="L10" s="3">
        <f t="shared" si="0"/>
        <v>0</v>
      </c>
      <c r="M10" s="1" t="s">
        <v>30</v>
      </c>
      <c r="N10" s="1" t="s">
        <v>31</v>
      </c>
      <c r="O10" s="4">
        <v>0</v>
      </c>
      <c r="P10" s="5">
        <v>0</v>
      </c>
      <c r="Q10" s="6">
        <v>44652</v>
      </c>
      <c r="R10" s="1" t="s">
        <v>78</v>
      </c>
      <c r="S10" s="1" t="s">
        <v>79</v>
      </c>
      <c r="T10" s="3">
        <v>711.99</v>
      </c>
      <c r="U10" s="3">
        <v>711.99</v>
      </c>
    </row>
    <row r="11" spans="1:21" ht="22.5">
      <c r="A11" s="1" t="s">
        <v>80</v>
      </c>
      <c r="B11" s="1" t="s">
        <v>22</v>
      </c>
      <c r="C11" s="22" t="s">
        <v>23</v>
      </c>
      <c r="D11" s="22" t="s">
        <v>24</v>
      </c>
      <c r="E11" s="22" t="s">
        <v>81</v>
      </c>
      <c r="F11" s="2" t="s">
        <v>82</v>
      </c>
      <c r="G11" s="2"/>
      <c r="H11" s="1" t="s">
        <v>49</v>
      </c>
      <c r="I11" s="22" t="s">
        <v>29</v>
      </c>
      <c r="J11" s="3">
        <v>1217.99</v>
      </c>
      <c r="K11" s="3">
        <v>1217.99</v>
      </c>
      <c r="L11" s="3">
        <f t="shared" si="0"/>
        <v>0</v>
      </c>
      <c r="M11" s="1" t="s">
        <v>30</v>
      </c>
      <c r="N11" s="1" t="s">
        <v>31</v>
      </c>
      <c r="O11" s="4">
        <v>0.1</v>
      </c>
      <c r="P11" s="5">
        <v>3</v>
      </c>
      <c r="Q11" s="6">
        <v>44669</v>
      </c>
      <c r="R11" s="1" t="s">
        <v>83</v>
      </c>
      <c r="S11" s="1" t="s">
        <v>84</v>
      </c>
      <c r="T11" s="3">
        <v>1217.99</v>
      </c>
      <c r="U11" s="3">
        <v>1217.99</v>
      </c>
    </row>
    <row r="12" spans="1:21" ht="22.5">
      <c r="A12" s="1" t="s">
        <v>85</v>
      </c>
      <c r="B12" s="1" t="s">
        <v>22</v>
      </c>
      <c r="C12" s="22" t="s">
        <v>23</v>
      </c>
      <c r="D12" s="22" t="s">
        <v>24</v>
      </c>
      <c r="E12" s="22" t="s">
        <v>86</v>
      </c>
      <c r="F12" s="2" t="s">
        <v>87</v>
      </c>
      <c r="G12" s="2"/>
      <c r="H12" s="1" t="s">
        <v>49</v>
      </c>
      <c r="I12" s="22" t="s">
        <v>29</v>
      </c>
      <c r="J12" s="3">
        <v>1976.99</v>
      </c>
      <c r="K12" s="3">
        <v>1976.99</v>
      </c>
      <c r="L12" s="3">
        <v>0</v>
      </c>
      <c r="M12" s="1" t="s">
        <v>30</v>
      </c>
      <c r="N12" s="1" t="s">
        <v>31</v>
      </c>
      <c r="O12" s="4">
        <v>0.1</v>
      </c>
      <c r="P12" s="5">
        <v>3</v>
      </c>
      <c r="Q12" s="6">
        <v>44669</v>
      </c>
      <c r="R12" s="1" t="s">
        <v>88</v>
      </c>
      <c r="S12" s="7" t="s">
        <v>89</v>
      </c>
      <c r="T12" s="3">
        <v>1976.99</v>
      </c>
      <c r="U12" s="3">
        <v>1976.99</v>
      </c>
    </row>
    <row r="13" spans="1:21" ht="56.25">
      <c r="A13" s="1" t="s">
        <v>90</v>
      </c>
      <c r="B13" s="1" t="s">
        <v>22</v>
      </c>
      <c r="C13" s="22" t="s">
        <v>23</v>
      </c>
      <c r="D13" s="22" t="s">
        <v>24</v>
      </c>
      <c r="E13" s="22" t="s">
        <v>91</v>
      </c>
      <c r="F13" s="2" t="s">
        <v>92</v>
      </c>
      <c r="G13" s="2" t="s">
        <v>36</v>
      </c>
      <c r="H13" s="1" t="s">
        <v>28</v>
      </c>
      <c r="I13" s="22" t="s">
        <v>29</v>
      </c>
      <c r="J13" s="3">
        <v>137.74</v>
      </c>
      <c r="K13" s="3">
        <v>128.72999999999999</v>
      </c>
      <c r="L13" s="10">
        <f>137.74-128.73</f>
        <v>9.0100000000000193</v>
      </c>
      <c r="M13" s="1" t="s">
        <v>30</v>
      </c>
      <c r="N13" s="1" t="s">
        <v>31</v>
      </c>
      <c r="O13" s="4">
        <v>0.5</v>
      </c>
      <c r="P13" s="1">
        <v>0</v>
      </c>
      <c r="Q13" s="6">
        <v>44676</v>
      </c>
      <c r="R13" s="1" t="s">
        <v>93</v>
      </c>
      <c r="S13" s="1" t="s">
        <v>94</v>
      </c>
      <c r="T13" s="3">
        <v>137.74</v>
      </c>
      <c r="U13" s="3">
        <v>128.72999999999999</v>
      </c>
    </row>
    <row r="14" spans="1:21" ht="135">
      <c r="A14" s="1" t="s">
        <v>95</v>
      </c>
      <c r="B14" s="1" t="s">
        <v>22</v>
      </c>
      <c r="C14" s="22" t="s">
        <v>23</v>
      </c>
      <c r="D14" s="22" t="s">
        <v>24</v>
      </c>
      <c r="E14" s="22" t="s">
        <v>96</v>
      </c>
      <c r="F14" s="2" t="s">
        <v>97</v>
      </c>
      <c r="G14" s="2" t="s">
        <v>98</v>
      </c>
      <c r="H14" s="1" t="s">
        <v>49</v>
      </c>
      <c r="I14" s="22" t="s">
        <v>29</v>
      </c>
      <c r="J14" s="3">
        <v>4761.5</v>
      </c>
      <c r="K14" s="3">
        <v>4450</v>
      </c>
      <c r="L14" s="3">
        <f>4761.5-4450</f>
        <v>311.5</v>
      </c>
      <c r="M14" s="1" t="s">
        <v>99</v>
      </c>
      <c r="N14" s="1" t="s">
        <v>100</v>
      </c>
      <c r="O14" s="4">
        <v>0.1</v>
      </c>
      <c r="P14" s="1">
        <v>0</v>
      </c>
      <c r="Q14" s="6">
        <v>44678</v>
      </c>
      <c r="R14" s="1" t="s">
        <v>101</v>
      </c>
      <c r="S14" s="1">
        <v>1071300501</v>
      </c>
      <c r="T14" s="3">
        <v>4761.5</v>
      </c>
      <c r="U14" s="3">
        <v>4450</v>
      </c>
    </row>
    <row r="15" spans="1:21" ht="45">
      <c r="A15" s="1" t="s">
        <v>102</v>
      </c>
      <c r="B15" s="1" t="s">
        <v>22</v>
      </c>
      <c r="C15" s="22" t="s">
        <v>23</v>
      </c>
      <c r="D15" s="22" t="s">
        <v>24</v>
      </c>
      <c r="E15" s="22" t="s">
        <v>103</v>
      </c>
      <c r="F15" s="2" t="s">
        <v>104</v>
      </c>
      <c r="G15" s="2" t="s">
        <v>55</v>
      </c>
      <c r="H15" s="1" t="s">
        <v>49</v>
      </c>
      <c r="I15" s="22" t="s">
        <v>29</v>
      </c>
      <c r="J15" s="3">
        <v>2018.77</v>
      </c>
      <c r="K15" s="3">
        <v>1770.83</v>
      </c>
      <c r="L15" s="3">
        <f>2018-77-1770.83</f>
        <v>170.17000000000007</v>
      </c>
      <c r="M15" s="1" t="s">
        <v>30</v>
      </c>
      <c r="N15" s="1" t="s">
        <v>31</v>
      </c>
      <c r="O15" s="4">
        <v>0.1</v>
      </c>
      <c r="P15" s="1">
        <v>3</v>
      </c>
      <c r="Q15" s="6">
        <v>44669</v>
      </c>
      <c r="R15" s="11" t="s">
        <v>72</v>
      </c>
      <c r="S15" s="1" t="s">
        <v>73</v>
      </c>
      <c r="T15" s="3">
        <v>2018.77</v>
      </c>
      <c r="U15" s="3">
        <v>1770.83</v>
      </c>
    </row>
    <row r="16" spans="1:21" ht="112.5">
      <c r="A16" s="1" t="s">
        <v>105</v>
      </c>
      <c r="B16" s="1" t="s">
        <v>22</v>
      </c>
      <c r="C16" s="22" t="s">
        <v>23</v>
      </c>
      <c r="D16" s="22" t="s">
        <v>24</v>
      </c>
      <c r="E16" s="22" t="s">
        <v>106</v>
      </c>
      <c r="F16" s="2" t="s">
        <v>107</v>
      </c>
      <c r="G16" s="2" t="s">
        <v>108</v>
      </c>
      <c r="H16" s="1" t="s">
        <v>49</v>
      </c>
      <c r="I16" s="22" t="s">
        <v>29</v>
      </c>
      <c r="J16" s="3">
        <v>4520.75</v>
      </c>
      <c r="K16" s="3">
        <v>4225</v>
      </c>
      <c r="L16" s="3">
        <f>4520.75-4225</f>
        <v>295.75</v>
      </c>
      <c r="M16" s="1" t="s">
        <v>109</v>
      </c>
      <c r="N16" s="1" t="s">
        <v>110</v>
      </c>
      <c r="O16" s="4">
        <v>1</v>
      </c>
      <c r="P16" s="1">
        <v>0</v>
      </c>
      <c r="Q16" s="6">
        <v>44713</v>
      </c>
      <c r="R16" s="1" t="s">
        <v>111</v>
      </c>
      <c r="S16" s="1" t="s">
        <v>112</v>
      </c>
      <c r="T16" s="3">
        <v>4520.75</v>
      </c>
      <c r="U16" s="3">
        <v>4225</v>
      </c>
    </row>
    <row r="17" spans="1:21" ht="168.75">
      <c r="A17" s="1" t="s">
        <v>113</v>
      </c>
      <c r="B17" s="1" t="s">
        <v>22</v>
      </c>
      <c r="C17" s="22" t="s">
        <v>23</v>
      </c>
      <c r="D17" s="22" t="s">
        <v>24</v>
      </c>
      <c r="E17" s="22" t="s">
        <v>114</v>
      </c>
      <c r="F17" s="11" t="s">
        <v>115</v>
      </c>
      <c r="G17" s="2" t="s">
        <v>116</v>
      </c>
      <c r="H17" s="1" t="s">
        <v>28</v>
      </c>
      <c r="I17" s="22" t="s">
        <v>29</v>
      </c>
      <c r="J17" s="3">
        <v>3317</v>
      </c>
      <c r="K17" s="3">
        <v>3100</v>
      </c>
      <c r="L17" s="10">
        <f>3317-3100</f>
        <v>217</v>
      </c>
      <c r="M17" s="1" t="s">
        <v>30</v>
      </c>
      <c r="N17" s="1" t="s">
        <v>31</v>
      </c>
      <c r="O17" s="4">
        <v>1</v>
      </c>
      <c r="P17" s="1" t="s">
        <v>117</v>
      </c>
      <c r="Q17" s="6">
        <v>44678</v>
      </c>
      <c r="R17" s="1" t="s">
        <v>118</v>
      </c>
      <c r="S17" s="1" t="s">
        <v>119</v>
      </c>
      <c r="T17" s="3">
        <v>3317</v>
      </c>
      <c r="U17" s="3">
        <v>3100</v>
      </c>
    </row>
    <row r="18" spans="1:21" ht="56.25">
      <c r="A18" s="1" t="s">
        <v>120</v>
      </c>
      <c r="B18" s="1" t="s">
        <v>22</v>
      </c>
      <c r="C18" s="22" t="s">
        <v>23</v>
      </c>
      <c r="D18" s="22" t="s">
        <v>24</v>
      </c>
      <c r="E18" s="22" t="s">
        <v>121</v>
      </c>
      <c r="F18" s="2" t="s">
        <v>122</v>
      </c>
      <c r="G18" s="2" t="s">
        <v>36</v>
      </c>
      <c r="H18" s="1" t="s">
        <v>28</v>
      </c>
      <c r="I18" s="22" t="s">
        <v>29</v>
      </c>
      <c r="J18" s="3">
        <v>1335.27</v>
      </c>
      <c r="K18" s="10">
        <v>1251.3399999999999</v>
      </c>
      <c r="L18" s="10">
        <f>1335.27-1251.34</f>
        <v>83.930000000000064</v>
      </c>
      <c r="M18" s="1" t="s">
        <v>30</v>
      </c>
      <c r="N18" s="1" t="s">
        <v>31</v>
      </c>
      <c r="O18" s="4">
        <v>0.5</v>
      </c>
      <c r="P18" s="1" t="s">
        <v>117</v>
      </c>
      <c r="Q18" s="6">
        <v>44694</v>
      </c>
      <c r="R18" s="1" t="s">
        <v>37</v>
      </c>
      <c r="S18" s="1" t="s">
        <v>38</v>
      </c>
      <c r="T18" s="3">
        <v>1335.27</v>
      </c>
      <c r="U18" s="10">
        <v>1251.3399999999999</v>
      </c>
    </row>
    <row r="19" spans="1:21">
      <c r="A19" s="1" t="s">
        <v>123</v>
      </c>
      <c r="B19" s="1" t="s">
        <v>22</v>
      </c>
      <c r="C19" s="22" t="s">
        <v>23</v>
      </c>
      <c r="D19" s="22" t="s">
        <v>24</v>
      </c>
      <c r="E19" s="22" t="s">
        <v>124</v>
      </c>
      <c r="F19" s="2"/>
      <c r="G19" s="2"/>
      <c r="H19" s="8" t="s">
        <v>125</v>
      </c>
      <c r="I19" s="22" t="s">
        <v>29</v>
      </c>
      <c r="J19" s="3"/>
      <c r="K19" s="3"/>
      <c r="L19" s="10"/>
      <c r="O19" s="4"/>
      <c r="Q19" s="6"/>
      <c r="R19" s="11"/>
      <c r="T19" s="3"/>
      <c r="U19" s="3"/>
    </row>
    <row r="20" spans="1:21" ht="33.75">
      <c r="A20" s="1" t="s">
        <v>126</v>
      </c>
      <c r="B20" s="1" t="s">
        <v>22</v>
      </c>
      <c r="C20" s="22" t="s">
        <v>23</v>
      </c>
      <c r="D20" s="22" t="s">
        <v>24</v>
      </c>
      <c r="E20" s="22" t="s">
        <v>127</v>
      </c>
      <c r="F20" s="2" t="s">
        <v>128</v>
      </c>
      <c r="G20" s="2" t="s">
        <v>129</v>
      </c>
      <c r="H20" s="1" t="s">
        <v>28</v>
      </c>
      <c r="I20" s="22" t="s">
        <v>29</v>
      </c>
      <c r="J20" s="3">
        <v>1144.3699999999999</v>
      </c>
      <c r="K20" s="10">
        <v>1052.82</v>
      </c>
      <c r="L20" s="10">
        <f>1144-37-1052.82</f>
        <v>54.180000000000064</v>
      </c>
      <c r="M20" s="1" t="s">
        <v>30</v>
      </c>
      <c r="N20" s="1" t="s">
        <v>31</v>
      </c>
      <c r="O20" s="4">
        <v>0.5</v>
      </c>
      <c r="P20" s="11">
        <v>3</v>
      </c>
      <c r="Q20" s="6">
        <v>44678</v>
      </c>
      <c r="R20" s="1" t="s">
        <v>130</v>
      </c>
      <c r="S20" s="1" t="s">
        <v>131</v>
      </c>
      <c r="T20" s="3">
        <v>1144.3699999999999</v>
      </c>
      <c r="U20" s="10">
        <v>1052.82</v>
      </c>
    </row>
    <row r="21" spans="1:21" ht="56.25">
      <c r="A21" s="1" t="s">
        <v>132</v>
      </c>
      <c r="B21" s="1" t="s">
        <v>22</v>
      </c>
      <c r="C21" s="22" t="s">
        <v>23</v>
      </c>
      <c r="D21" s="22" t="s">
        <v>24</v>
      </c>
      <c r="E21" s="22" t="s">
        <v>133</v>
      </c>
      <c r="F21" s="12" t="s">
        <v>134</v>
      </c>
      <c r="G21" s="2" t="s">
        <v>135</v>
      </c>
      <c r="H21" s="1" t="s">
        <v>49</v>
      </c>
      <c r="I21" s="22" t="s">
        <v>29</v>
      </c>
      <c r="J21" s="3">
        <v>439.81</v>
      </c>
      <c r="K21" s="3">
        <v>427</v>
      </c>
      <c r="L21" s="10">
        <f>+J21-K21</f>
        <v>12.810000000000002</v>
      </c>
      <c r="M21" s="1" t="s">
        <v>30</v>
      </c>
      <c r="N21" s="1" t="s">
        <v>31</v>
      </c>
      <c r="O21" s="4">
        <v>1</v>
      </c>
      <c r="P21" s="11">
        <v>3</v>
      </c>
      <c r="Q21" s="6">
        <v>44718</v>
      </c>
      <c r="R21" s="1" t="s">
        <v>136</v>
      </c>
      <c r="S21" s="1" t="s">
        <v>57</v>
      </c>
      <c r="T21" s="3">
        <v>439.81</v>
      </c>
      <c r="U21" s="3">
        <v>427</v>
      </c>
    </row>
    <row r="22" spans="1:21" ht="146.25">
      <c r="A22" s="1" t="s">
        <v>137</v>
      </c>
      <c r="B22" s="1" t="s">
        <v>22</v>
      </c>
      <c r="C22" s="22" t="s">
        <v>23</v>
      </c>
      <c r="D22" s="22" t="s">
        <v>24</v>
      </c>
      <c r="E22" s="22" t="s">
        <v>138</v>
      </c>
      <c r="F22" s="2" t="s">
        <v>139</v>
      </c>
      <c r="G22" s="2" t="s">
        <v>140</v>
      </c>
      <c r="H22" s="1" t="s">
        <v>28</v>
      </c>
      <c r="I22" s="22" t="s">
        <v>29</v>
      </c>
      <c r="J22" s="10">
        <v>13910</v>
      </c>
      <c r="K22" s="10">
        <v>13000</v>
      </c>
      <c r="L22" s="10">
        <f t="shared" ref="L22:L42" si="1">+J22-K22</f>
        <v>910</v>
      </c>
      <c r="M22" s="1" t="s">
        <v>141</v>
      </c>
      <c r="N22" s="1" t="s">
        <v>142</v>
      </c>
      <c r="O22" s="4">
        <v>0.5</v>
      </c>
      <c r="P22" s="11">
        <v>0</v>
      </c>
      <c r="Q22" s="6">
        <v>44691</v>
      </c>
      <c r="R22" s="1" t="s">
        <v>143</v>
      </c>
      <c r="S22" s="1">
        <v>170864101</v>
      </c>
      <c r="T22" s="10">
        <v>13910</v>
      </c>
      <c r="U22" s="10">
        <v>13000</v>
      </c>
    </row>
    <row r="23" spans="1:21" ht="45">
      <c r="A23" s="1" t="s">
        <v>144</v>
      </c>
      <c r="B23" s="1" t="s">
        <v>22</v>
      </c>
      <c r="C23" s="22" t="s">
        <v>23</v>
      </c>
      <c r="D23" s="22" t="s">
        <v>24</v>
      </c>
      <c r="E23" s="22" t="s">
        <v>145</v>
      </c>
      <c r="F23" s="2" t="s">
        <v>146</v>
      </c>
      <c r="G23" s="2" t="s">
        <v>55</v>
      </c>
      <c r="H23" s="1" t="s">
        <v>49</v>
      </c>
      <c r="I23" s="22" t="s">
        <v>29</v>
      </c>
      <c r="J23" s="10">
        <v>1217.67</v>
      </c>
      <c r="K23" s="10">
        <v>1182.2</v>
      </c>
      <c r="L23" s="10">
        <f t="shared" si="1"/>
        <v>35.470000000000027</v>
      </c>
      <c r="M23" s="1" t="s">
        <v>30</v>
      </c>
      <c r="N23" s="1" t="s">
        <v>31</v>
      </c>
      <c r="O23" s="4">
        <v>0.1</v>
      </c>
      <c r="P23" s="11">
        <v>3</v>
      </c>
      <c r="Q23" s="6">
        <v>44694</v>
      </c>
      <c r="R23" s="1" t="s">
        <v>136</v>
      </c>
      <c r="S23" s="1" t="s">
        <v>57</v>
      </c>
      <c r="T23" s="10">
        <v>1217.67</v>
      </c>
      <c r="U23" s="10">
        <v>1182.2</v>
      </c>
    </row>
    <row r="24" spans="1:21" ht="45">
      <c r="A24" s="1" t="s">
        <v>147</v>
      </c>
      <c r="B24" s="1" t="s">
        <v>22</v>
      </c>
      <c r="C24" s="22" t="s">
        <v>23</v>
      </c>
      <c r="D24" s="22" t="s">
        <v>24</v>
      </c>
      <c r="E24" s="22" t="s">
        <v>148</v>
      </c>
      <c r="F24" s="2" t="s">
        <v>149</v>
      </c>
      <c r="G24" s="2" t="s">
        <v>150</v>
      </c>
      <c r="H24" s="1" t="s">
        <v>49</v>
      </c>
      <c r="I24" s="22" t="s">
        <v>29</v>
      </c>
      <c r="J24" s="10">
        <v>296.60000000000002</v>
      </c>
      <c r="K24" s="10">
        <v>277.2</v>
      </c>
      <c r="L24" s="10">
        <f t="shared" si="1"/>
        <v>19.400000000000034</v>
      </c>
      <c r="M24" s="1" t="s">
        <v>30</v>
      </c>
      <c r="N24" s="1" t="s">
        <v>31</v>
      </c>
      <c r="O24" s="4">
        <v>1.5</v>
      </c>
      <c r="P24" s="11">
        <v>3</v>
      </c>
      <c r="Q24" s="6">
        <v>44685</v>
      </c>
      <c r="R24" s="1" t="s">
        <v>151</v>
      </c>
      <c r="S24" s="1" t="s">
        <v>152</v>
      </c>
      <c r="T24" s="10">
        <v>296.60000000000002</v>
      </c>
      <c r="U24" s="10">
        <v>277.2</v>
      </c>
    </row>
    <row r="25" spans="1:21" ht="101.25">
      <c r="A25" s="1" t="s">
        <v>153</v>
      </c>
      <c r="B25" s="1" t="s">
        <v>22</v>
      </c>
      <c r="C25" s="22" t="s">
        <v>23</v>
      </c>
      <c r="D25" s="22" t="s">
        <v>24</v>
      </c>
      <c r="E25" s="22" t="s">
        <v>154</v>
      </c>
      <c r="F25" s="2" t="s">
        <v>155</v>
      </c>
      <c r="G25" s="2" t="s">
        <v>156</v>
      </c>
      <c r="H25" s="1" t="s">
        <v>28</v>
      </c>
      <c r="I25" s="22" t="s">
        <v>29</v>
      </c>
      <c r="J25" s="10">
        <v>1453.05</v>
      </c>
      <c r="K25" s="10">
        <v>1396</v>
      </c>
      <c r="L25" s="10">
        <f t="shared" si="1"/>
        <v>57.049999999999955</v>
      </c>
      <c r="M25" s="1" t="s">
        <v>30</v>
      </c>
      <c r="N25" s="1" t="s">
        <v>31</v>
      </c>
      <c r="O25" s="4">
        <v>12</v>
      </c>
      <c r="P25" s="11">
        <v>3</v>
      </c>
      <c r="Q25" s="6">
        <v>44686</v>
      </c>
      <c r="R25" s="11" t="s">
        <v>157</v>
      </c>
      <c r="S25" s="1" t="s">
        <v>158</v>
      </c>
      <c r="T25" s="10">
        <v>1453.05</v>
      </c>
      <c r="U25" s="10">
        <v>1396</v>
      </c>
    </row>
    <row r="26" spans="1:21" ht="45">
      <c r="A26" s="1" t="s">
        <v>159</v>
      </c>
      <c r="B26" s="1" t="s">
        <v>22</v>
      </c>
      <c r="C26" s="22" t="s">
        <v>23</v>
      </c>
      <c r="D26" s="22" t="s">
        <v>24</v>
      </c>
      <c r="E26" s="22" t="s">
        <v>160</v>
      </c>
      <c r="F26" s="2" t="s">
        <v>161</v>
      </c>
      <c r="G26" s="2" t="s">
        <v>55</v>
      </c>
      <c r="H26" s="1" t="s">
        <v>49</v>
      </c>
      <c r="I26" s="22" t="s">
        <v>29</v>
      </c>
      <c r="J26" s="10">
        <v>1194.8</v>
      </c>
      <c r="K26" s="10">
        <v>1160</v>
      </c>
      <c r="L26" s="10">
        <f t="shared" si="1"/>
        <v>34.799999999999955</v>
      </c>
      <c r="M26" s="1" t="s">
        <v>30</v>
      </c>
      <c r="N26" s="1" t="s">
        <v>31</v>
      </c>
      <c r="O26" s="4">
        <v>1</v>
      </c>
      <c r="P26" s="11">
        <v>3</v>
      </c>
      <c r="Q26" s="6">
        <v>44706</v>
      </c>
      <c r="R26" s="11" t="s">
        <v>162</v>
      </c>
      <c r="S26" s="1" t="s">
        <v>163</v>
      </c>
      <c r="T26" s="10">
        <v>1194.8</v>
      </c>
      <c r="U26" s="10">
        <v>1160</v>
      </c>
    </row>
    <row r="27" spans="1:21" ht="33.75">
      <c r="A27" s="1" t="s">
        <v>164</v>
      </c>
      <c r="B27" s="1" t="s">
        <v>22</v>
      </c>
      <c r="C27" s="22" t="s">
        <v>23</v>
      </c>
      <c r="D27" s="22" t="s">
        <v>24</v>
      </c>
      <c r="E27" s="22" t="s">
        <v>165</v>
      </c>
      <c r="F27" s="2" t="s">
        <v>166</v>
      </c>
      <c r="G27" s="2" t="s">
        <v>167</v>
      </c>
      <c r="H27" s="1" t="s">
        <v>49</v>
      </c>
      <c r="I27" s="22" t="s">
        <v>29</v>
      </c>
      <c r="J27" s="10">
        <v>136.75</v>
      </c>
      <c r="K27" s="10">
        <v>127.18</v>
      </c>
      <c r="L27" s="10">
        <f t="shared" si="1"/>
        <v>9.5699999999999932</v>
      </c>
      <c r="M27" s="1" t="s">
        <v>30</v>
      </c>
      <c r="N27" s="1" t="s">
        <v>31</v>
      </c>
      <c r="O27" s="4">
        <v>0.1</v>
      </c>
      <c r="P27" s="11">
        <v>3</v>
      </c>
      <c r="Q27" s="6">
        <v>44701</v>
      </c>
      <c r="R27" s="1" t="s">
        <v>168</v>
      </c>
      <c r="S27" s="1" t="s">
        <v>169</v>
      </c>
      <c r="T27" s="10">
        <v>136.75</v>
      </c>
      <c r="U27" s="10">
        <v>127.18</v>
      </c>
    </row>
    <row r="28" spans="1:21" ht="45">
      <c r="A28" s="7" t="s">
        <v>170</v>
      </c>
      <c r="B28" s="1" t="s">
        <v>22</v>
      </c>
      <c r="C28" s="22" t="s">
        <v>23</v>
      </c>
      <c r="D28" s="22" t="s">
        <v>24</v>
      </c>
      <c r="E28" s="22" t="s">
        <v>171</v>
      </c>
      <c r="F28" s="2" t="s">
        <v>172</v>
      </c>
      <c r="G28" s="2" t="s">
        <v>55</v>
      </c>
      <c r="H28" s="1" t="s">
        <v>49</v>
      </c>
      <c r="I28" s="22" t="s">
        <v>29</v>
      </c>
      <c r="J28" s="10">
        <v>4662.25</v>
      </c>
      <c r="K28" s="10">
        <v>4526.46</v>
      </c>
      <c r="L28" s="10">
        <f t="shared" si="1"/>
        <v>135.78999999999996</v>
      </c>
      <c r="M28" s="1" t="s">
        <v>30</v>
      </c>
      <c r="N28" s="1" t="s">
        <v>31</v>
      </c>
      <c r="O28" s="4">
        <v>0.1</v>
      </c>
      <c r="P28" s="11">
        <v>3</v>
      </c>
      <c r="Q28" s="6">
        <v>44699</v>
      </c>
      <c r="R28" s="1" t="s">
        <v>72</v>
      </c>
      <c r="S28" s="1" t="s">
        <v>73</v>
      </c>
      <c r="T28" s="10">
        <v>4662.25</v>
      </c>
      <c r="U28" s="10">
        <v>4526.46</v>
      </c>
    </row>
    <row r="29" spans="1:21" ht="67.5">
      <c r="A29" s="7" t="s">
        <v>173</v>
      </c>
      <c r="B29" s="1" t="s">
        <v>22</v>
      </c>
      <c r="C29" s="22" t="s">
        <v>23</v>
      </c>
      <c r="D29" s="22" t="s">
        <v>24</v>
      </c>
      <c r="E29" s="22" t="s">
        <v>174</v>
      </c>
      <c r="F29" s="2" t="s">
        <v>175</v>
      </c>
      <c r="G29" s="2" t="s">
        <v>36</v>
      </c>
      <c r="H29" s="1" t="s">
        <v>28</v>
      </c>
      <c r="I29" s="22" t="s">
        <v>29</v>
      </c>
      <c r="J29" s="10">
        <v>943.6</v>
      </c>
      <c r="K29" s="10">
        <v>885.29</v>
      </c>
      <c r="L29" s="10">
        <f t="shared" si="1"/>
        <v>58.310000000000059</v>
      </c>
      <c r="M29" s="1" t="s">
        <v>30</v>
      </c>
      <c r="N29" s="1" t="s">
        <v>31</v>
      </c>
      <c r="O29" s="4">
        <v>0.5</v>
      </c>
      <c r="P29" s="11">
        <v>0</v>
      </c>
      <c r="Q29" s="6">
        <v>44720</v>
      </c>
      <c r="R29" s="1" t="s">
        <v>37</v>
      </c>
      <c r="S29" s="1" t="s">
        <v>38</v>
      </c>
      <c r="T29" s="10">
        <v>943.6</v>
      </c>
      <c r="U29" s="10">
        <v>885.29</v>
      </c>
    </row>
    <row r="30" spans="1:21" ht="56.25">
      <c r="A30" s="7" t="s">
        <v>176</v>
      </c>
      <c r="B30" s="1" t="s">
        <v>22</v>
      </c>
      <c r="C30" s="22" t="s">
        <v>23</v>
      </c>
      <c r="D30" s="22" t="s">
        <v>24</v>
      </c>
      <c r="E30" s="22" t="s">
        <v>177</v>
      </c>
      <c r="F30" s="2" t="s">
        <v>178</v>
      </c>
      <c r="G30" s="2" t="s">
        <v>36</v>
      </c>
      <c r="H30" s="1" t="s">
        <v>28</v>
      </c>
      <c r="I30" s="22" t="s">
        <v>29</v>
      </c>
      <c r="J30" s="10">
        <v>598.02</v>
      </c>
      <c r="K30" s="10">
        <v>558.9</v>
      </c>
      <c r="L30" s="10">
        <f t="shared" si="1"/>
        <v>39.120000000000005</v>
      </c>
      <c r="M30" s="1" t="s">
        <v>30</v>
      </c>
      <c r="N30" s="1" t="s">
        <v>31</v>
      </c>
      <c r="O30" s="4">
        <v>0.5</v>
      </c>
      <c r="P30" s="11">
        <v>0</v>
      </c>
      <c r="Q30" s="6">
        <v>44706</v>
      </c>
      <c r="R30" s="1" t="s">
        <v>37</v>
      </c>
      <c r="S30" s="1" t="s">
        <v>38</v>
      </c>
      <c r="T30" s="10">
        <v>598.02</v>
      </c>
      <c r="U30" s="10">
        <v>558.9</v>
      </c>
    </row>
    <row r="31" spans="1:21" ht="270">
      <c r="A31" s="7" t="s">
        <v>179</v>
      </c>
      <c r="B31" s="1" t="s">
        <v>22</v>
      </c>
      <c r="C31" s="22" t="s">
        <v>23</v>
      </c>
      <c r="D31" s="22" t="s">
        <v>24</v>
      </c>
      <c r="E31" s="22" t="s">
        <v>180</v>
      </c>
      <c r="F31" s="2" t="s">
        <v>181</v>
      </c>
      <c r="G31" s="2" t="s">
        <v>182</v>
      </c>
      <c r="H31" s="1" t="s">
        <v>28</v>
      </c>
      <c r="I31" s="22" t="s">
        <v>29</v>
      </c>
      <c r="J31" s="10">
        <v>3210</v>
      </c>
      <c r="K31" s="10">
        <v>3000</v>
      </c>
      <c r="L31" s="10">
        <f t="shared" si="1"/>
        <v>210</v>
      </c>
      <c r="M31" s="1" t="s">
        <v>30</v>
      </c>
      <c r="N31" s="1" t="s">
        <v>31</v>
      </c>
      <c r="O31" s="4">
        <v>1</v>
      </c>
      <c r="P31" s="11">
        <v>0</v>
      </c>
      <c r="Q31" s="6">
        <v>44704</v>
      </c>
      <c r="R31" s="1" t="s">
        <v>118</v>
      </c>
      <c r="S31" s="1" t="s">
        <v>119</v>
      </c>
      <c r="T31" s="10">
        <v>3210</v>
      </c>
      <c r="U31" s="10">
        <v>3000</v>
      </c>
    </row>
    <row r="32" spans="1:21" ht="56.25">
      <c r="A32" s="7" t="s">
        <v>183</v>
      </c>
      <c r="B32" s="1" t="s">
        <v>22</v>
      </c>
      <c r="C32" s="22" t="s">
        <v>23</v>
      </c>
      <c r="D32" s="22" t="s">
        <v>24</v>
      </c>
      <c r="E32" s="22" t="s">
        <v>184</v>
      </c>
      <c r="F32" s="2" t="s">
        <v>185</v>
      </c>
      <c r="G32" s="2" t="s">
        <v>36</v>
      </c>
      <c r="H32" s="1" t="s">
        <v>28</v>
      </c>
      <c r="I32" s="22" t="s">
        <v>29</v>
      </c>
      <c r="J32" s="10">
        <v>294.10000000000002</v>
      </c>
      <c r="K32" s="10">
        <v>274.86</v>
      </c>
      <c r="L32" s="10">
        <f t="shared" si="1"/>
        <v>19.240000000000009</v>
      </c>
      <c r="M32" s="1" t="s">
        <v>30</v>
      </c>
      <c r="N32" s="1" t="s">
        <v>31</v>
      </c>
      <c r="O32" s="4">
        <v>0.5</v>
      </c>
      <c r="P32" s="1">
        <v>0</v>
      </c>
      <c r="Q32" s="6">
        <v>44706</v>
      </c>
      <c r="R32" s="1" t="s">
        <v>37</v>
      </c>
      <c r="S32" s="1" t="s">
        <v>38</v>
      </c>
      <c r="T32" s="10">
        <v>294.10000000000002</v>
      </c>
      <c r="U32" s="10">
        <v>274.86</v>
      </c>
    </row>
    <row r="33" spans="1:21" ht="78.75">
      <c r="A33" s="1" t="s">
        <v>186</v>
      </c>
      <c r="B33" s="1" t="s">
        <v>22</v>
      </c>
      <c r="C33" s="22" t="s">
        <v>23</v>
      </c>
      <c r="D33" s="22" t="s">
        <v>24</v>
      </c>
      <c r="E33" s="22" t="s">
        <v>187</v>
      </c>
      <c r="F33" s="2" t="s">
        <v>47</v>
      </c>
      <c r="G33" s="2" t="s">
        <v>188</v>
      </c>
      <c r="H33" s="1" t="s">
        <v>49</v>
      </c>
      <c r="I33" s="22" t="s">
        <v>29</v>
      </c>
      <c r="J33" s="10">
        <v>836.26</v>
      </c>
      <c r="K33" s="10">
        <v>803</v>
      </c>
      <c r="L33" s="10">
        <f t="shared" si="1"/>
        <v>33.259999999999991</v>
      </c>
      <c r="M33" s="1" t="s">
        <v>30</v>
      </c>
      <c r="N33" s="1" t="s">
        <v>31</v>
      </c>
      <c r="O33" s="4">
        <v>0.1</v>
      </c>
      <c r="P33" s="1">
        <v>3</v>
      </c>
      <c r="Q33" s="6">
        <v>44725</v>
      </c>
      <c r="R33" s="1" t="s">
        <v>189</v>
      </c>
      <c r="S33" s="1" t="s">
        <v>51</v>
      </c>
      <c r="T33" s="10">
        <v>836.26</v>
      </c>
      <c r="U33" s="10">
        <v>803</v>
      </c>
    </row>
    <row r="34" spans="1:21" ht="123.75">
      <c r="A34" s="1" t="s">
        <v>190</v>
      </c>
      <c r="B34" s="1" t="s">
        <v>22</v>
      </c>
      <c r="C34" s="22" t="s">
        <v>23</v>
      </c>
      <c r="D34" s="22" t="s">
        <v>24</v>
      </c>
      <c r="E34" s="22" t="s">
        <v>191</v>
      </c>
      <c r="F34" s="2" t="s">
        <v>192</v>
      </c>
      <c r="G34" s="2" t="s">
        <v>193</v>
      </c>
      <c r="H34" s="1" t="s">
        <v>49</v>
      </c>
      <c r="I34" s="22" t="s">
        <v>29</v>
      </c>
      <c r="J34" s="10">
        <v>2296.8200000000002</v>
      </c>
      <c r="K34" s="10">
        <v>2146.56</v>
      </c>
      <c r="L34" s="10">
        <f t="shared" si="1"/>
        <v>150.26000000000022</v>
      </c>
      <c r="M34" s="1" t="s">
        <v>30</v>
      </c>
      <c r="N34" s="1" t="s">
        <v>31</v>
      </c>
      <c r="O34" s="4">
        <v>0.5</v>
      </c>
      <c r="P34" s="1">
        <v>3</v>
      </c>
      <c r="Q34" s="6">
        <v>44719</v>
      </c>
      <c r="R34" s="1" t="s">
        <v>151</v>
      </c>
      <c r="S34" s="1">
        <v>76648203</v>
      </c>
      <c r="T34" s="10">
        <v>2296.8200000000002</v>
      </c>
      <c r="U34" s="10">
        <v>2146.56</v>
      </c>
    </row>
    <row r="35" spans="1:21" ht="168.75">
      <c r="A35" s="1" t="s">
        <v>194</v>
      </c>
      <c r="B35" s="1" t="s">
        <v>22</v>
      </c>
      <c r="C35" s="22" t="s">
        <v>23</v>
      </c>
      <c r="D35" s="22" t="s">
        <v>24</v>
      </c>
      <c r="E35" s="22" t="s">
        <v>195</v>
      </c>
      <c r="F35" s="2" t="s">
        <v>196</v>
      </c>
      <c r="G35" s="2" t="s">
        <v>116</v>
      </c>
      <c r="H35" s="1" t="s">
        <v>28</v>
      </c>
      <c r="I35" s="22" t="s">
        <v>29</v>
      </c>
      <c r="J35" s="10">
        <v>6634</v>
      </c>
      <c r="K35" s="10">
        <v>6200</v>
      </c>
      <c r="L35" s="10">
        <f t="shared" si="1"/>
        <v>434</v>
      </c>
      <c r="M35" s="1" t="s">
        <v>30</v>
      </c>
      <c r="N35" s="1" t="s">
        <v>31</v>
      </c>
      <c r="O35" s="4">
        <v>2</v>
      </c>
      <c r="P35" s="1">
        <v>0</v>
      </c>
      <c r="Q35" s="6">
        <v>44713</v>
      </c>
      <c r="R35" s="1" t="s">
        <v>197</v>
      </c>
      <c r="S35" s="1" t="s">
        <v>198</v>
      </c>
      <c r="T35" s="10">
        <v>6634</v>
      </c>
      <c r="U35" s="10">
        <v>6200</v>
      </c>
    </row>
    <row r="36" spans="1:21" ht="56.25">
      <c r="A36" s="1" t="s">
        <v>199</v>
      </c>
      <c r="B36" s="1" t="s">
        <v>22</v>
      </c>
      <c r="C36" s="22" t="s">
        <v>23</v>
      </c>
      <c r="D36" s="22" t="s">
        <v>24</v>
      </c>
      <c r="E36" s="22" t="s">
        <v>200</v>
      </c>
      <c r="F36" s="2" t="s">
        <v>201</v>
      </c>
      <c r="G36" s="2" t="s">
        <v>36</v>
      </c>
      <c r="H36" s="1" t="s">
        <v>28</v>
      </c>
      <c r="I36" s="22" t="s">
        <v>29</v>
      </c>
      <c r="J36" s="10">
        <v>366.55</v>
      </c>
      <c r="K36" s="10">
        <v>342.57</v>
      </c>
      <c r="L36" s="10">
        <f t="shared" si="1"/>
        <v>23.980000000000018</v>
      </c>
      <c r="M36" s="1" t="s">
        <v>30</v>
      </c>
      <c r="N36" s="1" t="s">
        <v>31</v>
      </c>
      <c r="O36" s="4">
        <v>0.5</v>
      </c>
      <c r="P36" s="1">
        <v>0</v>
      </c>
      <c r="Q36" s="6">
        <v>44719</v>
      </c>
      <c r="R36" s="1" t="s">
        <v>93</v>
      </c>
      <c r="S36" s="1" t="s">
        <v>94</v>
      </c>
      <c r="T36" s="10">
        <v>366.55</v>
      </c>
      <c r="U36" s="10">
        <v>342.57</v>
      </c>
    </row>
    <row r="37" spans="1:21" ht="67.5">
      <c r="A37" s="1" t="s">
        <v>202</v>
      </c>
      <c r="B37" s="1" t="s">
        <v>22</v>
      </c>
      <c r="C37" s="22" t="s">
        <v>23</v>
      </c>
      <c r="D37" s="22" t="s">
        <v>24</v>
      </c>
      <c r="E37" s="22" t="s">
        <v>203</v>
      </c>
      <c r="F37" s="2" t="s">
        <v>204</v>
      </c>
      <c r="G37" s="2" t="s">
        <v>205</v>
      </c>
      <c r="H37" s="1" t="s">
        <v>49</v>
      </c>
      <c r="I37" s="22" t="s">
        <v>29</v>
      </c>
      <c r="J37" s="10">
        <v>1951.25</v>
      </c>
      <c r="K37" s="10">
        <v>1823.6</v>
      </c>
      <c r="L37" s="10">
        <f t="shared" si="1"/>
        <v>127.65000000000009</v>
      </c>
      <c r="M37" s="1" t="s">
        <v>141</v>
      </c>
      <c r="N37" s="1" t="s">
        <v>142</v>
      </c>
      <c r="O37" s="4">
        <v>0.5</v>
      </c>
      <c r="P37" s="1">
        <v>0</v>
      </c>
      <c r="Q37" s="6">
        <v>44734</v>
      </c>
      <c r="R37" s="7" t="s">
        <v>206</v>
      </c>
      <c r="S37" s="1">
        <v>119432315</v>
      </c>
      <c r="T37" s="10">
        <v>1951.25</v>
      </c>
      <c r="U37" s="10">
        <v>1823.6</v>
      </c>
    </row>
    <row r="38" spans="1:21" ht="33.75">
      <c r="A38" s="1" t="s">
        <v>207</v>
      </c>
      <c r="B38" s="1" t="s">
        <v>22</v>
      </c>
      <c r="C38" s="22" t="s">
        <v>23</v>
      </c>
      <c r="D38" s="22" t="s">
        <v>24</v>
      </c>
      <c r="E38" s="22" t="s">
        <v>208</v>
      </c>
      <c r="F38" s="2" t="s">
        <v>209</v>
      </c>
      <c r="G38" s="2" t="s">
        <v>210</v>
      </c>
      <c r="H38" s="1" t="s">
        <v>49</v>
      </c>
      <c r="I38" s="22" t="s">
        <v>29</v>
      </c>
      <c r="J38" s="10">
        <v>30.67</v>
      </c>
      <c r="K38" s="10">
        <v>29.78</v>
      </c>
      <c r="L38" s="10">
        <f t="shared" si="1"/>
        <v>0.89000000000000057</v>
      </c>
      <c r="M38" s="1" t="s">
        <v>30</v>
      </c>
      <c r="N38" s="1" t="s">
        <v>31</v>
      </c>
      <c r="O38" s="4">
        <v>0.1</v>
      </c>
      <c r="P38" s="1">
        <v>3</v>
      </c>
      <c r="Q38" s="6">
        <v>44719</v>
      </c>
      <c r="R38" s="1" t="s">
        <v>211</v>
      </c>
      <c r="S38" s="1" t="s">
        <v>212</v>
      </c>
      <c r="T38" s="10">
        <v>30.67</v>
      </c>
      <c r="U38" s="10">
        <v>29.78</v>
      </c>
    </row>
    <row r="39" spans="1:21" ht="33.75">
      <c r="A39" s="1" t="s">
        <v>213</v>
      </c>
      <c r="B39" s="1" t="s">
        <v>22</v>
      </c>
      <c r="C39" s="22" t="s">
        <v>23</v>
      </c>
      <c r="D39" s="22" t="s">
        <v>24</v>
      </c>
      <c r="E39" s="22" t="s">
        <v>214</v>
      </c>
      <c r="F39" s="2" t="s">
        <v>215</v>
      </c>
      <c r="G39" s="2" t="s">
        <v>216</v>
      </c>
      <c r="H39" s="1" t="s">
        <v>49</v>
      </c>
      <c r="I39" s="22" t="s">
        <v>29</v>
      </c>
      <c r="J39" s="10">
        <v>760.09</v>
      </c>
      <c r="K39" s="10">
        <v>721.14</v>
      </c>
      <c r="L39" s="10">
        <f t="shared" si="1"/>
        <v>38.950000000000045</v>
      </c>
      <c r="M39" s="1" t="s">
        <v>30</v>
      </c>
      <c r="N39" s="1" t="s">
        <v>31</v>
      </c>
      <c r="O39" s="4">
        <v>0.1</v>
      </c>
      <c r="P39" s="1">
        <v>3</v>
      </c>
      <c r="Q39" s="6">
        <v>44713</v>
      </c>
      <c r="R39" s="1" t="s">
        <v>189</v>
      </c>
      <c r="S39" s="1" t="s">
        <v>51</v>
      </c>
      <c r="T39" s="10">
        <v>760.09</v>
      </c>
      <c r="U39" s="10">
        <v>721.14</v>
      </c>
    </row>
    <row r="40" spans="1:21" ht="33.75">
      <c r="A40" s="1" t="s">
        <v>217</v>
      </c>
      <c r="B40" s="1" t="s">
        <v>22</v>
      </c>
      <c r="C40" s="22" t="s">
        <v>23</v>
      </c>
      <c r="D40" s="22" t="s">
        <v>24</v>
      </c>
      <c r="E40" s="22" t="s">
        <v>218</v>
      </c>
      <c r="F40" s="2" t="s">
        <v>219</v>
      </c>
      <c r="G40" s="2" t="s">
        <v>216</v>
      </c>
      <c r="H40" s="1" t="s">
        <v>49</v>
      </c>
      <c r="I40" s="22" t="s">
        <v>29</v>
      </c>
      <c r="J40" s="10">
        <v>3335.68</v>
      </c>
      <c r="K40" s="10">
        <v>3117.46</v>
      </c>
      <c r="L40" s="10">
        <f t="shared" si="1"/>
        <v>218.2199999999998</v>
      </c>
      <c r="M40" s="1" t="s">
        <v>30</v>
      </c>
      <c r="N40" s="1" t="s">
        <v>31</v>
      </c>
      <c r="O40" s="4">
        <v>1</v>
      </c>
      <c r="P40" s="1">
        <v>3</v>
      </c>
      <c r="Q40" s="6">
        <v>44713</v>
      </c>
      <c r="R40" s="1" t="s">
        <v>189</v>
      </c>
      <c r="S40" s="1" t="s">
        <v>51</v>
      </c>
      <c r="T40" s="10">
        <v>3335.68</v>
      </c>
      <c r="U40" s="10">
        <v>3117.46</v>
      </c>
    </row>
    <row r="41" spans="1:21" ht="56.25">
      <c r="A41" s="1" t="s">
        <v>220</v>
      </c>
      <c r="B41" s="1" t="s">
        <v>22</v>
      </c>
      <c r="C41" s="22" t="s">
        <v>23</v>
      </c>
      <c r="D41" s="22" t="s">
        <v>24</v>
      </c>
      <c r="E41" s="22" t="s">
        <v>221</v>
      </c>
      <c r="F41" s="2" t="s">
        <v>222</v>
      </c>
      <c r="G41" s="2" t="s">
        <v>36</v>
      </c>
      <c r="H41" s="1" t="s">
        <v>28</v>
      </c>
      <c r="I41" s="22" t="s">
        <v>29</v>
      </c>
      <c r="J41" s="10">
        <v>432.1</v>
      </c>
      <c r="K41" s="10">
        <v>404.01</v>
      </c>
      <c r="L41" s="10">
        <f t="shared" si="1"/>
        <v>28.090000000000032</v>
      </c>
      <c r="M41" s="1" t="s">
        <v>30</v>
      </c>
      <c r="N41" s="1" t="s">
        <v>31</v>
      </c>
      <c r="O41" s="4">
        <v>0.5</v>
      </c>
      <c r="P41" s="1">
        <v>0</v>
      </c>
      <c r="Q41" s="6">
        <v>44719</v>
      </c>
      <c r="R41" s="1" t="s">
        <v>37</v>
      </c>
      <c r="S41" s="1" t="s">
        <v>38</v>
      </c>
      <c r="T41" s="10">
        <v>432.1</v>
      </c>
      <c r="U41" s="10">
        <v>404.01</v>
      </c>
    </row>
    <row r="42" spans="1:21" ht="78.75">
      <c r="A42" s="1" t="s">
        <v>223</v>
      </c>
      <c r="B42" s="1" t="s">
        <v>22</v>
      </c>
      <c r="C42" s="22" t="s">
        <v>23</v>
      </c>
      <c r="D42" s="22" t="s">
        <v>24</v>
      </c>
      <c r="E42" s="22" t="s">
        <v>224</v>
      </c>
      <c r="F42" s="2" t="s">
        <v>225</v>
      </c>
      <c r="G42" s="2" t="s">
        <v>226</v>
      </c>
      <c r="H42" s="1" t="s">
        <v>49</v>
      </c>
      <c r="I42" s="22" t="s">
        <v>29</v>
      </c>
      <c r="J42" s="10">
        <v>7276.1</v>
      </c>
      <c r="K42" s="10">
        <v>6846.26</v>
      </c>
      <c r="L42" s="10">
        <f t="shared" si="1"/>
        <v>429.84000000000015</v>
      </c>
      <c r="M42" s="1" t="s">
        <v>30</v>
      </c>
      <c r="N42" s="1" t="s">
        <v>31</v>
      </c>
      <c r="O42" s="4">
        <v>1</v>
      </c>
      <c r="P42" s="1">
        <v>3</v>
      </c>
      <c r="Q42" s="6">
        <v>44723</v>
      </c>
      <c r="R42" s="1" t="s">
        <v>227</v>
      </c>
      <c r="S42" s="1" t="s">
        <v>228</v>
      </c>
      <c r="T42" s="10">
        <v>7276.1</v>
      </c>
      <c r="U42" s="10">
        <v>6846.26</v>
      </c>
    </row>
    <row r="43" spans="1:21" ht="67.5">
      <c r="A43" s="1" t="s">
        <v>229</v>
      </c>
      <c r="B43" s="1" t="s">
        <v>22</v>
      </c>
      <c r="C43" s="22" t="s">
        <v>23</v>
      </c>
      <c r="D43" s="22" t="s">
        <v>24</v>
      </c>
      <c r="E43" s="22" t="s">
        <v>230</v>
      </c>
      <c r="F43" s="2" t="s">
        <v>231</v>
      </c>
      <c r="G43" s="2" t="s">
        <v>232</v>
      </c>
      <c r="H43" s="1" t="s">
        <v>28</v>
      </c>
      <c r="I43" s="22" t="s">
        <v>29</v>
      </c>
      <c r="J43" s="10">
        <v>485.17</v>
      </c>
      <c r="K43" s="10">
        <v>485.17</v>
      </c>
      <c r="L43" s="10">
        <v>0</v>
      </c>
      <c r="M43" s="1" t="s">
        <v>30</v>
      </c>
      <c r="N43" s="1" t="s">
        <v>31</v>
      </c>
      <c r="O43" s="4">
        <v>0.5</v>
      </c>
      <c r="P43" s="1">
        <v>0</v>
      </c>
      <c r="Q43" s="6">
        <v>44725</v>
      </c>
      <c r="R43" s="1" t="s">
        <v>78</v>
      </c>
      <c r="S43" s="1" t="s">
        <v>79</v>
      </c>
      <c r="T43" s="10">
        <v>485.17</v>
      </c>
      <c r="U43" s="10">
        <v>485.17</v>
      </c>
    </row>
    <row r="44" spans="1:21" ht="33.75">
      <c r="A44" s="1" t="s">
        <v>233</v>
      </c>
      <c r="B44" s="1" t="s">
        <v>22</v>
      </c>
      <c r="C44" s="22" t="s">
        <v>23</v>
      </c>
      <c r="D44" s="22" t="s">
        <v>24</v>
      </c>
      <c r="E44" s="22" t="s">
        <v>234</v>
      </c>
      <c r="F44" s="2" t="s">
        <v>235</v>
      </c>
      <c r="G44" s="2" t="s">
        <v>236</v>
      </c>
      <c r="H44" s="1" t="s">
        <v>49</v>
      </c>
      <c r="I44" s="22" t="s">
        <v>29</v>
      </c>
      <c r="J44" s="10">
        <v>3442.83</v>
      </c>
      <c r="K44" s="10">
        <v>3217.6</v>
      </c>
      <c r="L44" s="10">
        <v>217.6</v>
      </c>
      <c r="M44" s="1" t="s">
        <v>30</v>
      </c>
      <c r="N44" s="1" t="s">
        <v>31</v>
      </c>
      <c r="O44" s="4">
        <v>0.75</v>
      </c>
      <c r="P44" s="1">
        <v>0</v>
      </c>
      <c r="Q44" s="6">
        <v>44719</v>
      </c>
      <c r="R44" s="1" t="s">
        <v>237</v>
      </c>
      <c r="S44" s="1" t="s">
        <v>238</v>
      </c>
      <c r="T44" s="10">
        <v>3442.83</v>
      </c>
      <c r="U44" s="10">
        <v>3217.6</v>
      </c>
    </row>
    <row r="45" spans="1:21">
      <c r="A45" s="1" t="s">
        <v>239</v>
      </c>
      <c r="B45" s="1" t="s">
        <v>22</v>
      </c>
      <c r="C45" s="22" t="s">
        <v>23</v>
      </c>
      <c r="D45" s="22" t="s">
        <v>24</v>
      </c>
      <c r="E45" s="22" t="s">
        <v>240</v>
      </c>
      <c r="F45" s="13" t="s">
        <v>241</v>
      </c>
      <c r="G45" s="11"/>
      <c r="H45" s="1" t="s">
        <v>28</v>
      </c>
      <c r="I45" s="22" t="s">
        <v>29</v>
      </c>
      <c r="J45" s="10"/>
      <c r="K45" s="10"/>
      <c r="L45" s="10"/>
      <c r="O45" s="4"/>
      <c r="T45" s="10"/>
      <c r="U45" s="10"/>
    </row>
    <row r="46" spans="1:21" ht="56.25">
      <c r="A46" s="1" t="s">
        <v>242</v>
      </c>
      <c r="B46" s="1" t="s">
        <v>22</v>
      </c>
      <c r="C46" s="22" t="s">
        <v>23</v>
      </c>
      <c r="D46" s="22" t="s">
        <v>24</v>
      </c>
      <c r="E46" s="22" t="s">
        <v>243</v>
      </c>
      <c r="F46" s="2" t="s">
        <v>244</v>
      </c>
      <c r="G46" s="2" t="s">
        <v>205</v>
      </c>
      <c r="H46" s="1" t="s">
        <v>49</v>
      </c>
      <c r="I46" s="22" t="s">
        <v>29</v>
      </c>
      <c r="J46" s="10">
        <v>10528.8</v>
      </c>
      <c r="K46" s="10">
        <v>9840</v>
      </c>
      <c r="L46" s="10">
        <f t="shared" ref="L46:L52" si="2">+J46-K46</f>
        <v>688.79999999999927</v>
      </c>
      <c r="M46" s="1" t="s">
        <v>30</v>
      </c>
      <c r="N46" s="1" t="s">
        <v>31</v>
      </c>
      <c r="O46" s="4">
        <v>3</v>
      </c>
      <c r="P46" s="1">
        <v>3</v>
      </c>
      <c r="Q46" s="6">
        <v>44725</v>
      </c>
      <c r="R46" s="7" t="s">
        <v>136</v>
      </c>
      <c r="S46" s="1" t="s">
        <v>57</v>
      </c>
      <c r="T46" s="10">
        <v>10528.8</v>
      </c>
      <c r="U46" s="10">
        <v>9840</v>
      </c>
    </row>
    <row r="47" spans="1:21" ht="33.75">
      <c r="A47" s="1" t="s">
        <v>245</v>
      </c>
      <c r="B47" s="1" t="s">
        <v>22</v>
      </c>
      <c r="C47" s="22" t="s">
        <v>23</v>
      </c>
      <c r="D47" s="22" t="s">
        <v>24</v>
      </c>
      <c r="E47" s="22" t="s">
        <v>246</v>
      </c>
      <c r="F47" s="2" t="s">
        <v>247</v>
      </c>
      <c r="G47" s="2" t="s">
        <v>248</v>
      </c>
      <c r="H47" s="1" t="s">
        <v>49</v>
      </c>
      <c r="I47" s="22" t="s">
        <v>29</v>
      </c>
      <c r="J47" s="10">
        <v>5136</v>
      </c>
      <c r="K47" s="10">
        <v>4800</v>
      </c>
      <c r="L47" s="10">
        <f t="shared" si="2"/>
        <v>336</v>
      </c>
      <c r="M47" s="1" t="s">
        <v>30</v>
      </c>
      <c r="N47" s="1" t="s">
        <v>31</v>
      </c>
      <c r="O47" s="4">
        <v>1</v>
      </c>
      <c r="P47" s="1">
        <v>3</v>
      </c>
      <c r="Q47" s="6">
        <v>44725</v>
      </c>
      <c r="R47" s="1" t="s">
        <v>249</v>
      </c>
      <c r="S47" s="1" t="s">
        <v>250</v>
      </c>
      <c r="T47" s="10">
        <v>5136</v>
      </c>
      <c r="U47" s="10">
        <v>4800</v>
      </c>
    </row>
    <row r="48" spans="1:21" ht="56.25">
      <c r="A48" s="1" t="s">
        <v>251</v>
      </c>
      <c r="B48" s="1" t="s">
        <v>22</v>
      </c>
      <c r="C48" s="22" t="s">
        <v>23</v>
      </c>
      <c r="D48" s="22" t="s">
        <v>24</v>
      </c>
      <c r="E48" s="22" t="s">
        <v>252</v>
      </c>
      <c r="F48" s="2" t="s">
        <v>253</v>
      </c>
      <c r="G48" s="2" t="s">
        <v>254</v>
      </c>
      <c r="H48" s="1" t="s">
        <v>49</v>
      </c>
      <c r="I48" s="22" t="s">
        <v>29</v>
      </c>
      <c r="J48" s="10">
        <v>1895.24</v>
      </c>
      <c r="K48" s="10">
        <v>1771.25</v>
      </c>
      <c r="L48" s="10">
        <f t="shared" si="2"/>
        <v>123.99000000000001</v>
      </c>
      <c r="M48" s="1" t="s">
        <v>30</v>
      </c>
      <c r="N48" s="1" t="s">
        <v>31</v>
      </c>
      <c r="O48" s="4">
        <v>2</v>
      </c>
      <c r="P48" s="1">
        <v>3</v>
      </c>
      <c r="Q48" s="6">
        <v>44726</v>
      </c>
      <c r="R48" s="1" t="s">
        <v>162</v>
      </c>
      <c r="S48" s="1" t="s">
        <v>163</v>
      </c>
      <c r="T48" s="10">
        <v>1895.24</v>
      </c>
      <c r="U48" s="10">
        <v>1771.25</v>
      </c>
    </row>
    <row r="49" spans="1:21" ht="67.5">
      <c r="A49" s="1" t="s">
        <v>255</v>
      </c>
      <c r="B49" s="1" t="s">
        <v>22</v>
      </c>
      <c r="C49" s="22" t="s">
        <v>23</v>
      </c>
      <c r="D49" s="22" t="s">
        <v>24</v>
      </c>
      <c r="E49" s="22" t="s">
        <v>256</v>
      </c>
      <c r="F49" s="2" t="s">
        <v>257</v>
      </c>
      <c r="G49" s="2" t="s">
        <v>258</v>
      </c>
      <c r="H49" s="1" t="s">
        <v>49</v>
      </c>
      <c r="I49" s="22" t="s">
        <v>29</v>
      </c>
      <c r="J49" s="10">
        <v>1391</v>
      </c>
      <c r="K49" s="10">
        <v>1300</v>
      </c>
      <c r="L49" s="10">
        <f t="shared" si="2"/>
        <v>91</v>
      </c>
      <c r="M49" s="1" t="s">
        <v>30</v>
      </c>
      <c r="N49" s="1" t="s">
        <v>31</v>
      </c>
      <c r="O49" s="4">
        <v>0.1</v>
      </c>
      <c r="P49" s="1">
        <v>3</v>
      </c>
      <c r="Q49" s="6">
        <v>44733</v>
      </c>
      <c r="R49" s="1" t="s">
        <v>259</v>
      </c>
      <c r="S49" s="1" t="s">
        <v>260</v>
      </c>
      <c r="T49" s="10">
        <v>1391</v>
      </c>
      <c r="U49" s="10">
        <v>1300</v>
      </c>
    </row>
    <row r="50" spans="1:21" ht="56.25">
      <c r="A50" s="1" t="s">
        <v>261</v>
      </c>
      <c r="B50" s="1" t="s">
        <v>22</v>
      </c>
      <c r="C50" s="22" t="s">
        <v>23</v>
      </c>
      <c r="D50" s="22" t="s">
        <v>24</v>
      </c>
      <c r="E50" s="22" t="s">
        <v>262</v>
      </c>
      <c r="F50" s="2" t="s">
        <v>263</v>
      </c>
      <c r="G50" s="2" t="s">
        <v>36</v>
      </c>
      <c r="H50" s="1" t="s">
        <v>28</v>
      </c>
      <c r="I50" s="22" t="s">
        <v>29</v>
      </c>
      <c r="J50" s="10">
        <v>472.58</v>
      </c>
      <c r="K50" s="10">
        <v>441.66</v>
      </c>
      <c r="L50" s="10">
        <f t="shared" si="2"/>
        <v>30.919999999999959</v>
      </c>
      <c r="M50" s="1" t="s">
        <v>30</v>
      </c>
      <c r="N50" s="1" t="s">
        <v>31</v>
      </c>
      <c r="O50" s="4">
        <v>0.5</v>
      </c>
      <c r="P50" s="1">
        <v>0</v>
      </c>
      <c r="Q50" s="6">
        <v>44734</v>
      </c>
      <c r="R50" s="1" t="s">
        <v>37</v>
      </c>
      <c r="S50" s="1" t="s">
        <v>38</v>
      </c>
      <c r="T50" s="10">
        <v>472.58</v>
      </c>
      <c r="U50" s="10">
        <v>441.66</v>
      </c>
    </row>
    <row r="51" spans="1:21" ht="56.25">
      <c r="A51" s="1" t="s">
        <v>264</v>
      </c>
      <c r="B51" s="1" t="s">
        <v>22</v>
      </c>
      <c r="C51" s="22" t="s">
        <v>23</v>
      </c>
      <c r="D51" s="22" t="s">
        <v>24</v>
      </c>
      <c r="E51" s="22" t="s">
        <v>265</v>
      </c>
      <c r="F51" s="2" t="s">
        <v>266</v>
      </c>
      <c r="G51" s="2" t="s">
        <v>36</v>
      </c>
      <c r="H51" s="1" t="s">
        <v>28</v>
      </c>
      <c r="I51" s="22" t="s">
        <v>29</v>
      </c>
      <c r="J51" s="10">
        <v>69.55</v>
      </c>
      <c r="K51" s="10">
        <v>65</v>
      </c>
      <c r="L51" s="10">
        <f t="shared" si="2"/>
        <v>4.5499999999999972</v>
      </c>
      <c r="M51" s="1" t="s">
        <v>30</v>
      </c>
      <c r="N51" s="1" t="s">
        <v>31</v>
      </c>
      <c r="O51" s="4">
        <v>0.5</v>
      </c>
      <c r="P51" s="1">
        <v>0</v>
      </c>
      <c r="Q51" s="6">
        <v>44734</v>
      </c>
      <c r="R51" s="1" t="s">
        <v>93</v>
      </c>
      <c r="S51" s="1" t="s">
        <v>94</v>
      </c>
      <c r="T51" s="10">
        <v>69.55</v>
      </c>
      <c r="U51" s="10">
        <v>65</v>
      </c>
    </row>
    <row r="52" spans="1:21" ht="56.25">
      <c r="A52" s="1" t="s">
        <v>267</v>
      </c>
      <c r="B52" s="1" t="s">
        <v>22</v>
      </c>
      <c r="C52" s="22" t="s">
        <v>23</v>
      </c>
      <c r="D52" s="22" t="s">
        <v>24</v>
      </c>
      <c r="E52" s="22" t="s">
        <v>268</v>
      </c>
      <c r="F52" s="2" t="s">
        <v>269</v>
      </c>
      <c r="G52" s="2" t="s">
        <v>270</v>
      </c>
      <c r="H52" s="1" t="s">
        <v>49</v>
      </c>
      <c r="I52" s="22" t="s">
        <v>29</v>
      </c>
      <c r="J52" s="10">
        <v>2512.36</v>
      </c>
      <c r="K52" s="10">
        <v>2348</v>
      </c>
      <c r="L52" s="10">
        <f t="shared" si="2"/>
        <v>164.36000000000013</v>
      </c>
      <c r="M52" s="1" t="s">
        <v>30</v>
      </c>
      <c r="N52" s="1" t="s">
        <v>31</v>
      </c>
      <c r="O52" s="4">
        <v>0.03</v>
      </c>
      <c r="P52" s="1">
        <v>3</v>
      </c>
      <c r="Q52" s="6">
        <v>44734</v>
      </c>
      <c r="R52" s="1" t="s">
        <v>66</v>
      </c>
      <c r="S52" s="1" t="s">
        <v>67</v>
      </c>
      <c r="T52" s="10">
        <v>2512.36</v>
      </c>
      <c r="U52" s="10">
        <v>2348</v>
      </c>
    </row>
    <row r="53" spans="1:21" ht="45">
      <c r="A53" s="1" t="s">
        <v>271</v>
      </c>
      <c r="B53" s="1" t="s">
        <v>22</v>
      </c>
      <c r="C53" s="22" t="s">
        <v>23</v>
      </c>
      <c r="D53" s="22" t="s">
        <v>24</v>
      </c>
      <c r="E53" s="22" t="s">
        <v>272</v>
      </c>
      <c r="F53" s="2" t="s">
        <v>273</v>
      </c>
      <c r="G53" s="2" t="s">
        <v>274</v>
      </c>
      <c r="H53" s="7" t="s">
        <v>49</v>
      </c>
      <c r="I53" s="22" t="s">
        <v>29</v>
      </c>
      <c r="J53" s="10">
        <v>1179.77</v>
      </c>
      <c r="K53" s="10">
        <v>1145.4100000000001</v>
      </c>
      <c r="L53" s="10">
        <f>+J53-K53</f>
        <v>34.3599999999999</v>
      </c>
      <c r="M53" s="1" t="s">
        <v>30</v>
      </c>
      <c r="N53" s="1" t="s">
        <v>31</v>
      </c>
      <c r="O53" s="4">
        <v>0.1</v>
      </c>
      <c r="P53" s="1">
        <v>3</v>
      </c>
      <c r="Q53" s="6">
        <v>44736</v>
      </c>
      <c r="R53" s="1" t="s">
        <v>211</v>
      </c>
      <c r="S53" s="1" t="s">
        <v>212</v>
      </c>
      <c r="T53" s="10">
        <v>1179.77</v>
      </c>
      <c r="U53" s="10">
        <v>1145.4100000000001</v>
      </c>
    </row>
    <row r="54" spans="1:21">
      <c r="F54" s="11"/>
      <c r="G54" s="11"/>
      <c r="J54" s="1"/>
      <c r="K54" s="1"/>
      <c r="L54" s="1"/>
      <c r="Q54" s="6"/>
      <c r="T54" s="4"/>
      <c r="U54" s="23"/>
    </row>
    <row r="55" spans="1:21">
      <c r="F55" s="11"/>
      <c r="G55" s="11"/>
      <c r="J55" s="1"/>
      <c r="K55" s="1"/>
      <c r="L55" s="1"/>
      <c r="Q55" s="6"/>
      <c r="T55" s="4"/>
      <c r="U55" s="4"/>
    </row>
    <row r="56" spans="1:21">
      <c r="F56" s="11"/>
      <c r="G56" s="11"/>
      <c r="J56" s="1"/>
      <c r="K56" s="1"/>
      <c r="L56" s="1"/>
      <c r="Q56" s="6"/>
    </row>
    <row r="57" spans="1:21">
      <c r="F57" s="11"/>
      <c r="G57" s="11"/>
      <c r="J57" s="1"/>
      <c r="K57" s="1"/>
      <c r="L57" s="1"/>
      <c r="Q57" s="6"/>
    </row>
    <row r="58" spans="1:21">
      <c r="F58" s="11"/>
      <c r="G58" s="11"/>
      <c r="J58" s="1"/>
      <c r="K58" s="1"/>
      <c r="L58" s="1"/>
      <c r="Q58" s="6"/>
      <c r="S58" s="24"/>
    </row>
    <row r="59" spans="1:21">
      <c r="F59" s="11"/>
      <c r="G59" s="11"/>
      <c r="J59" s="1"/>
      <c r="K59" s="1"/>
      <c r="L59" s="1"/>
      <c r="Q59" s="6"/>
    </row>
    <row r="60" spans="1:21">
      <c r="F60" s="11"/>
      <c r="G60" s="11"/>
      <c r="J60" s="1"/>
      <c r="K60" s="1"/>
      <c r="L60" s="1"/>
      <c r="Q60" s="6"/>
    </row>
    <row r="61" spans="1:21">
      <c r="F61" s="11"/>
      <c r="G61" s="11"/>
      <c r="J61" s="1"/>
      <c r="K61" s="1"/>
      <c r="L61" s="1"/>
      <c r="P61" s="5"/>
      <c r="Q61" s="6"/>
    </row>
    <row r="62" spans="1:21">
      <c r="F62" s="11"/>
      <c r="G62" s="11"/>
      <c r="J62" s="1"/>
      <c r="K62" s="1"/>
      <c r="L62" s="1"/>
      <c r="Q62" s="6"/>
    </row>
    <row r="63" spans="1:21">
      <c r="F63" s="11"/>
      <c r="G63" s="11"/>
      <c r="J63" s="1"/>
      <c r="K63" s="1"/>
      <c r="L63" s="1"/>
      <c r="O63" s="4"/>
      <c r="Q63" s="6"/>
    </row>
    <row r="64" spans="1:21">
      <c r="F64" s="11"/>
      <c r="G64" s="11"/>
      <c r="J64" s="1"/>
      <c r="K64" s="1"/>
      <c r="L64" s="1"/>
      <c r="O64" s="4"/>
      <c r="Q64" s="6"/>
    </row>
    <row r="65" spans="6:21">
      <c r="F65" s="11"/>
      <c r="G65" s="11"/>
      <c r="J65" s="1"/>
      <c r="K65" s="1"/>
      <c r="L65" s="1"/>
      <c r="O65" s="4"/>
      <c r="Q65" s="6"/>
    </row>
    <row r="66" spans="6:21">
      <c r="F66" s="11"/>
      <c r="G66" s="11"/>
      <c r="J66" s="1"/>
      <c r="K66" s="1"/>
      <c r="L66" s="1"/>
      <c r="O66" s="4"/>
      <c r="Q66" s="6"/>
    </row>
    <row r="67" spans="6:21">
      <c r="F67" s="11"/>
      <c r="G67" s="11"/>
      <c r="J67" s="1"/>
      <c r="K67" s="1"/>
      <c r="L67" s="1"/>
      <c r="O67" s="4"/>
      <c r="Q67" s="6"/>
    </row>
    <row r="68" spans="6:21">
      <c r="F68" s="11"/>
      <c r="G68" s="11"/>
      <c r="J68" s="1"/>
      <c r="K68" s="1"/>
      <c r="L68" s="1"/>
      <c r="O68" s="4"/>
      <c r="P68" s="5"/>
      <c r="Q68" s="6"/>
      <c r="R68" s="11"/>
      <c r="T68" s="4"/>
      <c r="U68" s="4"/>
    </row>
    <row r="69" spans="6:21">
      <c r="F69" s="11"/>
      <c r="G69" s="11"/>
      <c r="J69" s="1"/>
      <c r="K69" s="1"/>
      <c r="L69" s="1"/>
      <c r="O69" s="4"/>
      <c r="P69" s="5"/>
      <c r="Q69" s="6"/>
      <c r="R69" s="11"/>
      <c r="T69" s="4"/>
      <c r="U69" s="4"/>
    </row>
    <row r="70" spans="6:21">
      <c r="F70" s="11"/>
      <c r="G70" s="11"/>
      <c r="J70" s="1"/>
      <c r="K70" s="1"/>
      <c r="L70" s="1"/>
      <c r="O70" s="4"/>
      <c r="P70" s="5"/>
      <c r="Q70" s="6"/>
      <c r="R70" s="11"/>
      <c r="T70" s="4"/>
      <c r="U70" s="4"/>
    </row>
    <row r="71" spans="6:21">
      <c r="F71" s="11"/>
      <c r="G71" s="11"/>
      <c r="J71" s="1"/>
      <c r="K71" s="1"/>
      <c r="L71" s="1"/>
      <c r="O71" s="4"/>
      <c r="Q71" s="6"/>
      <c r="R71" s="11"/>
      <c r="T71" s="4"/>
      <c r="U71" s="4"/>
    </row>
    <row r="72" spans="6:21">
      <c r="F72" s="11"/>
      <c r="G72" s="11"/>
      <c r="J72" s="1"/>
      <c r="K72" s="1"/>
      <c r="L72" s="1"/>
      <c r="O72" s="4"/>
      <c r="Q72" s="6"/>
      <c r="R72" s="11"/>
      <c r="T72" s="4"/>
      <c r="U72" s="4"/>
    </row>
    <row r="73" spans="6:21">
      <c r="F73" s="11"/>
      <c r="G73" s="11"/>
      <c r="J73" s="1"/>
      <c r="K73" s="1"/>
      <c r="L73" s="1"/>
      <c r="O73" s="4"/>
      <c r="Q73" s="6"/>
      <c r="R73" s="11"/>
      <c r="T73" s="4"/>
      <c r="U73" s="4"/>
    </row>
    <row r="74" spans="6:21">
      <c r="F74" s="11"/>
      <c r="G74" s="11"/>
      <c r="J74" s="1"/>
      <c r="K74" s="1"/>
      <c r="L74" s="1"/>
      <c r="O74" s="4"/>
      <c r="Q74" s="6"/>
      <c r="R74" s="11"/>
      <c r="T74" s="4"/>
      <c r="U74" s="4"/>
    </row>
    <row r="75" spans="6:21">
      <c r="F75" s="11"/>
      <c r="G75" s="11"/>
      <c r="J75" s="1"/>
      <c r="K75" s="1"/>
      <c r="L75" s="1"/>
      <c r="O75" s="4"/>
      <c r="Q75" s="6"/>
      <c r="R75" s="11"/>
      <c r="T75" s="4"/>
      <c r="U75" s="4"/>
    </row>
    <row r="76" spans="6:21">
      <c r="F76" s="11"/>
      <c r="G76" s="11"/>
      <c r="J76" s="1"/>
      <c r="K76" s="1"/>
      <c r="L76" s="1"/>
      <c r="O76" s="4"/>
      <c r="Q76" s="6"/>
      <c r="R76" s="11"/>
      <c r="T76" s="4"/>
      <c r="U76" s="4"/>
    </row>
    <row r="77" spans="6:21">
      <c r="F77" s="11"/>
      <c r="G77" s="11"/>
      <c r="J77" s="1"/>
      <c r="K77" s="1"/>
      <c r="L77" s="1"/>
      <c r="O77" s="4"/>
      <c r="Q77" s="6"/>
      <c r="R77" s="11"/>
      <c r="T77" s="4"/>
      <c r="U77" s="4"/>
    </row>
    <row r="78" spans="6:21">
      <c r="F78" s="11"/>
      <c r="G78" s="11"/>
      <c r="J78" s="1"/>
      <c r="K78" s="1"/>
      <c r="L78" s="1"/>
      <c r="O78" s="4"/>
      <c r="Q78" s="6"/>
      <c r="R78" s="11"/>
      <c r="T78" s="4"/>
      <c r="U78" s="4"/>
    </row>
    <row r="79" spans="6:21">
      <c r="F79" s="11"/>
      <c r="G79" s="11"/>
      <c r="J79" s="1"/>
      <c r="K79" s="1"/>
      <c r="L79" s="1"/>
      <c r="O79" s="4"/>
      <c r="Q79" s="6"/>
      <c r="R79" s="11"/>
      <c r="T79" s="4"/>
      <c r="U79" s="4"/>
    </row>
    <row r="80" spans="6:21">
      <c r="F80" s="11"/>
      <c r="G80" s="11"/>
      <c r="O80" s="4"/>
      <c r="Q80" s="6"/>
      <c r="R80" s="11"/>
      <c r="T80" s="4"/>
      <c r="U80" s="4"/>
    </row>
    <row r="81" spans="6:21">
      <c r="F81" s="11"/>
      <c r="G81" s="11"/>
      <c r="O81" s="4"/>
      <c r="Q81" s="6"/>
      <c r="R81" s="11"/>
      <c r="T81" s="4"/>
      <c r="U81" s="4"/>
    </row>
    <row r="82" spans="6:21">
      <c r="F82" s="11"/>
      <c r="G82" s="11"/>
      <c r="O82" s="4"/>
      <c r="Q82" s="6"/>
      <c r="R82" s="11"/>
      <c r="T82" s="4"/>
      <c r="U82" s="4"/>
    </row>
    <row r="83" spans="6:21">
      <c r="F83" s="11"/>
      <c r="G83" s="11"/>
      <c r="O83" s="4"/>
      <c r="Q83" s="6"/>
      <c r="T83" s="4"/>
      <c r="U83" s="4"/>
    </row>
    <row r="84" spans="6:21">
      <c r="F84" s="11"/>
      <c r="G84" s="11"/>
      <c r="J84" s="14"/>
      <c r="K84" s="14"/>
      <c r="L84" s="14"/>
      <c r="O84" s="14"/>
      <c r="P84" s="15"/>
      <c r="Q84" s="16"/>
      <c r="R84" s="17"/>
      <c r="S84" s="7"/>
      <c r="T84" s="14"/>
      <c r="U84" s="14"/>
    </row>
    <row r="85" spans="6:21">
      <c r="F85" s="11"/>
      <c r="G85" s="11"/>
      <c r="O85" s="4"/>
      <c r="Q85" s="6"/>
      <c r="R85" s="11"/>
      <c r="T85" s="4"/>
      <c r="U85" s="4"/>
    </row>
    <row r="86" spans="6:21">
      <c r="F86" s="11"/>
      <c r="G86" s="11"/>
      <c r="O86" s="4"/>
      <c r="Q86" s="6"/>
      <c r="R86" s="11"/>
      <c r="T86" s="4"/>
      <c r="U86" s="4"/>
    </row>
    <row r="87" spans="6:21">
      <c r="F87" s="11"/>
      <c r="G87" s="11"/>
      <c r="O87" s="4"/>
      <c r="Q87" s="6"/>
      <c r="R87" s="11"/>
      <c r="T87" s="4"/>
      <c r="U87" s="4"/>
    </row>
    <row r="88" spans="6:21">
      <c r="F88" s="11"/>
      <c r="G88" s="11"/>
      <c r="O88" s="4"/>
      <c r="Q88" s="6"/>
      <c r="R88" s="11"/>
      <c r="T88" s="4"/>
      <c r="U88" s="4"/>
    </row>
    <row r="89" spans="6:21">
      <c r="F89" s="11"/>
      <c r="G89" s="11"/>
      <c r="O89" s="4"/>
      <c r="Q89" s="6"/>
      <c r="R89" s="11"/>
      <c r="T89" s="4"/>
      <c r="U89" s="4"/>
    </row>
    <row r="90" spans="6:21">
      <c r="F90" s="11"/>
      <c r="G90" s="11"/>
      <c r="O90" s="4"/>
      <c r="Q90" s="6"/>
      <c r="R90" s="11"/>
      <c r="T90" s="4"/>
      <c r="U90" s="4"/>
    </row>
    <row r="91" spans="6:21">
      <c r="F91" s="11"/>
      <c r="G91" s="11"/>
      <c r="O91" s="4"/>
      <c r="Q91" s="6"/>
      <c r="R91" s="11"/>
      <c r="T91" s="4"/>
      <c r="U91" s="4"/>
    </row>
    <row r="92" spans="6:21">
      <c r="F92" s="11"/>
      <c r="G92" s="11"/>
      <c r="O92" s="4"/>
      <c r="Q92" s="6"/>
      <c r="R92" s="11"/>
      <c r="T92" s="4"/>
      <c r="U92" s="4"/>
    </row>
    <row r="93" spans="6:21">
      <c r="F93" s="11"/>
      <c r="G93" s="11"/>
      <c r="O93" s="4"/>
      <c r="Q93" s="6"/>
      <c r="R93" s="11"/>
      <c r="T93" s="4"/>
      <c r="U93" s="4"/>
    </row>
    <row r="94" spans="6:21">
      <c r="F94" s="11"/>
      <c r="G94" s="11"/>
      <c r="I94" s="1"/>
      <c r="J94" s="1"/>
      <c r="K94" s="1"/>
      <c r="L94" s="1"/>
    </row>
    <row r="95" spans="6:21">
      <c r="F95" s="11"/>
      <c r="G95" s="11"/>
      <c r="I95" s="1"/>
      <c r="J95" s="1"/>
      <c r="K95" s="1"/>
      <c r="L95" s="1"/>
    </row>
    <row r="96" spans="6:21">
      <c r="F96" s="11"/>
      <c r="G96" s="11"/>
      <c r="I96" s="1"/>
      <c r="J96" s="1"/>
      <c r="K96" s="1"/>
      <c r="L96" s="1"/>
    </row>
    <row r="97" spans="6:12">
      <c r="F97" s="11"/>
      <c r="G97" s="11"/>
      <c r="I97" s="1"/>
      <c r="J97" s="1"/>
      <c r="K97" s="1"/>
      <c r="L97" s="1"/>
    </row>
    <row r="98" spans="6:12">
      <c r="F98" s="11"/>
      <c r="G98" s="11"/>
      <c r="I98" s="1"/>
      <c r="J98" s="1"/>
      <c r="K98" s="1"/>
      <c r="L98" s="1"/>
    </row>
    <row r="99" spans="6:12">
      <c r="F99" s="11"/>
      <c r="G99" s="11"/>
      <c r="I99" s="1"/>
      <c r="J99" s="1"/>
      <c r="K99" s="1"/>
      <c r="L99" s="1"/>
    </row>
    <row r="100" spans="6:12">
      <c r="F100" s="11"/>
      <c r="G100" s="11"/>
      <c r="I100" s="1"/>
      <c r="J100" s="1"/>
      <c r="K100" s="1"/>
      <c r="L100" s="1"/>
    </row>
    <row r="101" spans="6:12">
      <c r="F101" s="11"/>
      <c r="G101" s="11"/>
      <c r="I101" s="1"/>
      <c r="J101" s="1"/>
      <c r="K101" s="1"/>
      <c r="L101" s="1"/>
    </row>
    <row r="102" spans="6:12">
      <c r="F102" s="11"/>
      <c r="G102" s="11"/>
      <c r="I102" s="1"/>
      <c r="J102" s="1"/>
      <c r="K102" s="1"/>
      <c r="L102" s="1"/>
    </row>
    <row r="103" spans="6:12">
      <c r="F103" s="11"/>
      <c r="G103" s="11"/>
      <c r="I103" s="1"/>
      <c r="J103" s="1"/>
      <c r="K103" s="1"/>
      <c r="L103" s="1"/>
    </row>
    <row r="104" spans="6:12">
      <c r="F104" s="11"/>
      <c r="G104" s="11"/>
    </row>
    <row r="105" spans="6:12">
      <c r="F105" s="11"/>
      <c r="G105" s="11"/>
    </row>
    <row r="106" spans="6:12">
      <c r="F106" s="11"/>
      <c r="G106" s="11"/>
    </row>
    <row r="107" spans="6:12">
      <c r="F107" s="11"/>
      <c r="G107" s="11"/>
    </row>
    <row r="108" spans="6:12">
      <c r="F108" s="11"/>
      <c r="G108" s="11"/>
    </row>
    <row r="109" spans="6:12">
      <c r="F109" s="11"/>
      <c r="G109" s="11"/>
    </row>
    <row r="110" spans="6:12">
      <c r="F110" s="11"/>
      <c r="G110" s="11"/>
    </row>
    <row r="111" spans="6:12">
      <c r="F111" s="11"/>
      <c r="G111" s="11"/>
    </row>
    <row r="112" spans="6:12">
      <c r="F112" s="11"/>
      <c r="G112" s="11"/>
    </row>
    <row r="113" spans="6:7">
      <c r="F113" s="11"/>
      <c r="G113" s="11"/>
    </row>
    <row r="114" spans="6:7">
      <c r="G114" s="11"/>
    </row>
    <row r="115" spans="6:7">
      <c r="G115" s="11"/>
    </row>
    <row r="116" spans="6:7">
      <c r="G116" s="11"/>
    </row>
    <row r="117" spans="6:7">
      <c r="G117" s="11"/>
    </row>
    <row r="118" spans="6:7">
      <c r="G118" s="11"/>
    </row>
    <row r="119" spans="6:7">
      <c r="G119" s="11"/>
    </row>
    <row r="120" spans="6:7">
      <c r="G120" s="11"/>
    </row>
    <row r="121" spans="6:7">
      <c r="G121" s="11"/>
    </row>
    <row r="122" spans="6:7">
      <c r="G122" s="11"/>
    </row>
    <row r="123" spans="6:7">
      <c r="G123" s="11"/>
    </row>
    <row r="124" spans="6:7">
      <c r="G124" s="11"/>
    </row>
    <row r="125" spans="6:7">
      <c r="G125" s="11"/>
    </row>
    <row r="126" spans="6:7">
      <c r="G126" s="11"/>
    </row>
    <row r="127" spans="6:7">
      <c r="G127" s="11"/>
    </row>
    <row r="128" spans="6:7">
      <c r="G128" s="11"/>
    </row>
    <row r="129" spans="7:7">
      <c r="G129" s="11"/>
    </row>
    <row r="130" spans="7:7">
      <c r="G130" s="11"/>
    </row>
    <row r="131" spans="7:7">
      <c r="G131" s="11"/>
    </row>
    <row r="132" spans="7:7">
      <c r="G132" s="11"/>
    </row>
    <row r="133" spans="7:7">
      <c r="G133" s="11"/>
    </row>
    <row r="134" spans="7:7">
      <c r="G134" s="11"/>
    </row>
    <row r="135" spans="7:7">
      <c r="G135" s="11"/>
    </row>
    <row r="136" spans="7:7">
      <c r="G136" s="11"/>
    </row>
    <row r="137" spans="7:7">
      <c r="G137" s="11"/>
    </row>
    <row r="138" spans="7:7">
      <c r="G138" s="11"/>
    </row>
    <row r="139" spans="7:7">
      <c r="G139" s="11"/>
    </row>
    <row r="140" spans="7:7">
      <c r="G140" s="11"/>
    </row>
    <row r="141" spans="7:7">
      <c r="G141" s="11"/>
    </row>
    <row r="142" spans="7:7">
      <c r="G142" s="11"/>
    </row>
    <row r="143" spans="7:7">
      <c r="G143" s="11"/>
    </row>
    <row r="144" spans="7:7">
      <c r="G144" s="11"/>
    </row>
    <row r="145" spans="7:7">
      <c r="G145" s="11"/>
    </row>
    <row r="146" spans="7:7">
      <c r="G146" s="11"/>
    </row>
    <row r="147" spans="7:7">
      <c r="G147" s="11"/>
    </row>
    <row r="148" spans="7:7">
      <c r="G148" s="11"/>
    </row>
    <row r="149" spans="7:7">
      <c r="G149" s="11"/>
    </row>
    <row r="150" spans="7:7">
      <c r="G150" s="11"/>
    </row>
    <row r="151" spans="7:7">
      <c r="G151" s="11"/>
    </row>
    <row r="152" spans="7:7">
      <c r="G152" s="11"/>
    </row>
    <row r="153" spans="7:7">
      <c r="G153" s="11"/>
    </row>
    <row r="154" spans="7:7">
      <c r="G154" s="11"/>
    </row>
    <row r="155" spans="7:7">
      <c r="G155" s="11"/>
    </row>
    <row r="156" spans="7:7">
      <c r="G156" s="11"/>
    </row>
    <row r="157" spans="7:7">
      <c r="G157" s="11"/>
    </row>
    <row r="158" spans="7:7">
      <c r="G158" s="11"/>
    </row>
    <row r="159" spans="7:7">
      <c r="G159" s="11"/>
    </row>
    <row r="160" spans="7:7">
      <c r="G160" s="11"/>
    </row>
    <row r="161" spans="7:7">
      <c r="G161" s="11"/>
    </row>
    <row r="162" spans="7:7">
      <c r="G162" s="11"/>
    </row>
    <row r="163" spans="7:7">
      <c r="G163" s="11"/>
    </row>
    <row r="164" spans="7:7">
      <c r="G164" s="11"/>
    </row>
    <row r="165" spans="7:7">
      <c r="G165" s="11"/>
    </row>
    <row r="166" spans="7:7">
      <c r="G166" s="11"/>
    </row>
    <row r="167" spans="7:7">
      <c r="G167" s="11"/>
    </row>
    <row r="168" spans="7:7">
      <c r="G168" s="11"/>
    </row>
    <row r="169" spans="7:7">
      <c r="G169" s="11"/>
    </row>
    <row r="170" spans="7:7">
      <c r="G170" s="11"/>
    </row>
    <row r="171" spans="7:7">
      <c r="G171" s="11"/>
    </row>
    <row r="172" spans="7:7">
      <c r="G172" s="11"/>
    </row>
    <row r="173" spans="7:7">
      <c r="G173" s="11"/>
    </row>
    <row r="174" spans="7:7">
      <c r="G174" s="11"/>
    </row>
    <row r="175" spans="7:7">
      <c r="G175" s="11"/>
    </row>
    <row r="176" spans="7:7">
      <c r="G176" s="11"/>
    </row>
    <row r="177" spans="7:7">
      <c r="G177" s="11"/>
    </row>
    <row r="178" spans="7:7">
      <c r="G178" s="11"/>
    </row>
    <row r="179" spans="7:7">
      <c r="G179" s="11"/>
    </row>
    <row r="180" spans="7:7">
      <c r="G180" s="11"/>
    </row>
    <row r="181" spans="7:7">
      <c r="G181" s="11"/>
    </row>
    <row r="182" spans="7:7">
      <c r="G182" s="11"/>
    </row>
    <row r="183" spans="7:7">
      <c r="G183" s="11"/>
    </row>
    <row r="184" spans="7:7">
      <c r="G184" s="11"/>
    </row>
    <row r="185" spans="7:7">
      <c r="G185" s="11"/>
    </row>
    <row r="186" spans="7:7">
      <c r="G186" s="11"/>
    </row>
    <row r="187" spans="7:7">
      <c r="G187" s="11"/>
    </row>
    <row r="188" spans="7:7">
      <c r="G188" s="11"/>
    </row>
    <row r="189" spans="7:7">
      <c r="G189" s="11"/>
    </row>
    <row r="190" spans="7:7">
      <c r="G190" s="11"/>
    </row>
    <row r="191" spans="7:7">
      <c r="G191" s="11"/>
    </row>
    <row r="192" spans="7:7">
      <c r="G192" s="11"/>
    </row>
    <row r="193" spans="7:7">
      <c r="G193" s="11"/>
    </row>
    <row r="194" spans="7:7">
      <c r="G194" s="11"/>
    </row>
    <row r="195" spans="7:7">
      <c r="G195" s="11"/>
    </row>
    <row r="196" spans="7:7">
      <c r="G196" s="11"/>
    </row>
    <row r="197" spans="7:7">
      <c r="G197" s="11"/>
    </row>
    <row r="198" spans="7:7">
      <c r="G198" s="11"/>
    </row>
    <row r="199" spans="7:7">
      <c r="G199" s="11"/>
    </row>
    <row r="200" spans="7:7">
      <c r="G200" s="11"/>
    </row>
    <row r="201" spans="7:7">
      <c r="G201" s="11"/>
    </row>
    <row r="202" spans="7:7">
      <c r="G202" s="11"/>
    </row>
    <row r="203" spans="7:7">
      <c r="G203" s="11"/>
    </row>
    <row r="204" spans="7:7">
      <c r="G204" s="11"/>
    </row>
    <row r="205" spans="7:7">
      <c r="G205" s="11"/>
    </row>
    <row r="206" spans="7:7">
      <c r="G206" s="11"/>
    </row>
    <row r="207" spans="7:7">
      <c r="G207" s="11"/>
    </row>
    <row r="208" spans="7:7">
      <c r="G208" s="11"/>
    </row>
    <row r="209" spans="7:7">
      <c r="G209" s="11"/>
    </row>
    <row r="210" spans="7:7">
      <c r="G210" s="11"/>
    </row>
    <row r="211" spans="7:7">
      <c r="G211" s="11"/>
    </row>
    <row r="212" spans="7:7">
      <c r="G212" s="11"/>
    </row>
    <row r="213" spans="7:7">
      <c r="G213" s="11"/>
    </row>
    <row r="214" spans="7:7">
      <c r="G214" s="11"/>
    </row>
    <row r="215" spans="7:7">
      <c r="G215" s="11"/>
    </row>
    <row r="216" spans="7:7">
      <c r="G216" s="11"/>
    </row>
    <row r="217" spans="7:7">
      <c r="G217" s="11"/>
    </row>
    <row r="218" spans="7:7">
      <c r="G218" s="11"/>
    </row>
    <row r="219" spans="7:7">
      <c r="G219" s="11"/>
    </row>
    <row r="220" spans="7:7">
      <c r="G220" s="11"/>
    </row>
    <row r="221" spans="7:7">
      <c r="G221" s="11"/>
    </row>
  </sheetData>
  <dataValidations count="1">
    <dataValidation type="list" allowBlank="1" showInputMessage="1" showErrorMessage="1" sqref="R57:R58" xr:uid="{00000000-0002-0000-0000-000000000000}">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2"/>
  <sheetViews>
    <sheetView tabSelected="1" topLeftCell="A2" workbookViewId="0">
      <selection activeCell="A3" sqref="A3:XFD3"/>
    </sheetView>
  </sheetViews>
  <sheetFormatPr defaultColWidth="9.140625" defaultRowHeight="11.25"/>
  <cols>
    <col min="1" max="1" width="24.28515625" style="1" customWidth="1"/>
    <col min="2" max="9" width="9.140625" style="1"/>
    <col min="10" max="11" width="10.28515625" style="10" bestFit="1" customWidth="1"/>
    <col min="12" max="12" width="9.42578125" style="1" bestFit="1" customWidth="1"/>
    <col min="13" max="19" width="9.140625" style="1"/>
    <col min="20" max="21" width="10.28515625" style="1" bestFit="1" customWidth="1"/>
    <col min="22" max="16384" width="9.140625" style="1"/>
  </cols>
  <sheetData>
    <row r="1" spans="1:21" s="21" customFormat="1" ht="54" customHeight="1">
      <c r="A1" s="18" t="s">
        <v>0</v>
      </c>
      <c r="B1" s="18" t="s">
        <v>1</v>
      </c>
      <c r="C1" s="18" t="s">
        <v>2</v>
      </c>
      <c r="D1" s="18" t="s">
        <v>3</v>
      </c>
      <c r="E1" s="18" t="s">
        <v>4</v>
      </c>
      <c r="F1" s="18" t="s">
        <v>5</v>
      </c>
      <c r="G1" s="18" t="s">
        <v>6</v>
      </c>
      <c r="H1" s="19" t="s">
        <v>7</v>
      </c>
      <c r="I1" s="18" t="s">
        <v>8</v>
      </c>
      <c r="J1" s="26" t="s">
        <v>9</v>
      </c>
      <c r="K1" s="26" t="s">
        <v>10</v>
      </c>
      <c r="L1" s="20" t="s">
        <v>11</v>
      </c>
      <c r="M1" s="18" t="s">
        <v>12</v>
      </c>
      <c r="N1" s="18" t="s">
        <v>13</v>
      </c>
      <c r="O1" s="18" t="s">
        <v>14</v>
      </c>
      <c r="P1" s="18" t="s">
        <v>15</v>
      </c>
      <c r="Q1" s="18" t="s">
        <v>16</v>
      </c>
      <c r="R1" s="18" t="s">
        <v>17</v>
      </c>
      <c r="S1" s="18" t="s">
        <v>18</v>
      </c>
      <c r="T1" s="18" t="s">
        <v>19</v>
      </c>
      <c r="U1" s="18" t="s">
        <v>20</v>
      </c>
    </row>
    <row r="2" spans="1:21" ht="123.75">
      <c r="A2" s="1" t="s">
        <v>275</v>
      </c>
      <c r="B2" s="1" t="s">
        <v>22</v>
      </c>
      <c r="C2" s="22" t="s">
        <v>23</v>
      </c>
      <c r="D2" s="22" t="s">
        <v>24</v>
      </c>
      <c r="E2" s="22" t="s">
        <v>25</v>
      </c>
      <c r="F2" s="2" t="s">
        <v>276</v>
      </c>
      <c r="G2" s="2" t="s">
        <v>277</v>
      </c>
      <c r="H2" s="1" t="s">
        <v>49</v>
      </c>
      <c r="I2" s="1" t="s">
        <v>29</v>
      </c>
      <c r="J2" s="10">
        <v>30971.15</v>
      </c>
      <c r="K2" s="10">
        <v>28945</v>
      </c>
      <c r="L2" s="10">
        <f>+J2-K2</f>
        <v>2026.1500000000015</v>
      </c>
      <c r="M2" s="1" t="s">
        <v>30</v>
      </c>
      <c r="N2" s="1" t="s">
        <v>31</v>
      </c>
      <c r="O2" s="1">
        <v>4</v>
      </c>
      <c r="P2" s="1">
        <v>1</v>
      </c>
      <c r="Q2" s="6">
        <v>44685</v>
      </c>
      <c r="R2" s="1" t="s">
        <v>278</v>
      </c>
      <c r="S2" s="1" t="s">
        <v>279</v>
      </c>
      <c r="T2" s="10">
        <v>30971.15</v>
      </c>
      <c r="U2" s="10">
        <v>28945</v>
      </c>
    </row>
    <row r="3" spans="1:21" ht="213.75" hidden="1">
      <c r="A3" s="1" t="s">
        <v>280</v>
      </c>
      <c r="B3" s="1" t="s">
        <v>22</v>
      </c>
      <c r="C3" s="22" t="s">
        <v>23</v>
      </c>
      <c r="D3" s="22" t="s">
        <v>24</v>
      </c>
      <c r="E3" s="22" t="s">
        <v>25</v>
      </c>
      <c r="F3" s="2" t="s">
        <v>281</v>
      </c>
      <c r="G3" s="2" t="s">
        <v>282</v>
      </c>
      <c r="H3" s="1" t="s">
        <v>49</v>
      </c>
      <c r="I3" s="1" t="s">
        <v>29</v>
      </c>
      <c r="J3" s="10">
        <v>35515.97</v>
      </c>
      <c r="K3" s="10">
        <v>33192.5</v>
      </c>
      <c r="L3" s="27">
        <f>+J3-K3</f>
        <v>2323.4700000000012</v>
      </c>
      <c r="M3" s="1" t="s">
        <v>30</v>
      </c>
      <c r="N3" s="1" t="s">
        <v>31</v>
      </c>
      <c r="O3" s="1">
        <v>6</v>
      </c>
      <c r="P3" s="1">
        <v>3</v>
      </c>
      <c r="Q3" s="6">
        <v>44693</v>
      </c>
      <c r="R3" s="1" t="s">
        <v>283</v>
      </c>
      <c r="S3" s="1" t="s">
        <v>284</v>
      </c>
      <c r="T3" s="10">
        <v>35515.97</v>
      </c>
      <c r="U3" s="10">
        <v>33192.5</v>
      </c>
    </row>
    <row r="4" spans="1:21" ht="281.25">
      <c r="A4" s="1" t="s">
        <v>285</v>
      </c>
      <c r="B4" s="1" t="s">
        <v>22</v>
      </c>
      <c r="C4" s="22" t="s">
        <v>23</v>
      </c>
      <c r="D4" s="22" t="s">
        <v>24</v>
      </c>
      <c r="E4" s="22" t="s">
        <v>25</v>
      </c>
      <c r="F4" s="2" t="s">
        <v>286</v>
      </c>
      <c r="G4" s="2" t="s">
        <v>287</v>
      </c>
      <c r="H4" s="1" t="s">
        <v>49</v>
      </c>
      <c r="I4" s="1" t="s">
        <v>29</v>
      </c>
      <c r="J4" s="10">
        <v>24353.200000000001</v>
      </c>
      <c r="K4" s="10">
        <v>22760</v>
      </c>
      <c r="L4" s="27">
        <f>+J4-K4</f>
        <v>1593.2000000000007</v>
      </c>
      <c r="M4" s="1" t="s">
        <v>30</v>
      </c>
      <c r="N4" s="1" t="s">
        <v>31</v>
      </c>
      <c r="O4" s="1">
        <v>0.5</v>
      </c>
      <c r="P4" s="1">
        <v>1</v>
      </c>
      <c r="Q4" s="6">
        <v>44691</v>
      </c>
      <c r="R4" s="11" t="s">
        <v>288</v>
      </c>
      <c r="S4" s="1" t="s">
        <v>67</v>
      </c>
      <c r="T4" s="10">
        <v>7250.4</v>
      </c>
      <c r="U4" s="10">
        <v>7250.4</v>
      </c>
    </row>
    <row r="5" spans="1:21" ht="135">
      <c r="A5" s="1" t="s">
        <v>289</v>
      </c>
      <c r="B5" s="1" t="s">
        <v>22</v>
      </c>
      <c r="C5" s="22" t="s">
        <v>23</v>
      </c>
      <c r="D5" s="22" t="s">
        <v>24</v>
      </c>
      <c r="E5" s="22" t="s">
        <v>25</v>
      </c>
      <c r="F5" s="2" t="s">
        <v>290</v>
      </c>
      <c r="G5" s="2" t="s">
        <v>291</v>
      </c>
      <c r="H5" s="1" t="s">
        <v>49</v>
      </c>
      <c r="I5" s="1" t="s">
        <v>29</v>
      </c>
      <c r="J5" s="10">
        <v>29456.91</v>
      </c>
      <c r="K5" s="10">
        <v>27529.82</v>
      </c>
      <c r="L5" s="27">
        <f>+J5-K5</f>
        <v>1927.0900000000001</v>
      </c>
      <c r="M5" s="1" t="s">
        <v>30</v>
      </c>
      <c r="N5" s="1" t="s">
        <v>31</v>
      </c>
      <c r="O5" s="1">
        <v>2.5</v>
      </c>
      <c r="P5" s="1">
        <v>3</v>
      </c>
      <c r="Q5" s="6">
        <v>44734</v>
      </c>
      <c r="R5" s="11" t="s">
        <v>288</v>
      </c>
      <c r="S5" s="1" t="s">
        <v>67</v>
      </c>
      <c r="T5" s="10">
        <v>29456.91</v>
      </c>
      <c r="U5" s="10">
        <v>27529.82</v>
      </c>
    </row>
    <row r="19" spans="13:17">
      <c r="M19" s="4"/>
      <c r="Q19" s="6"/>
    </row>
    <row r="20" spans="13:17">
      <c r="M20" s="4"/>
      <c r="Q20" s="16"/>
    </row>
    <row r="21" spans="13:17">
      <c r="M21" s="25"/>
      <c r="N21" s="25"/>
      <c r="O21" s="25"/>
      <c r="P21" s="11"/>
      <c r="Q21" s="6"/>
    </row>
    <row r="22" spans="13:17">
      <c r="M22" s="25"/>
      <c r="N22" s="25"/>
      <c r="O22" s="25"/>
      <c r="P22" s="11"/>
      <c r="Q22" s="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A0F7AAC22543544B9F910404940EE31" ma:contentTypeVersion="17" ma:contentTypeDescription="Crear nuevo documento." ma:contentTypeScope="" ma:versionID="0a35db6a90c099a206e1c2a5bcc07eca">
  <xsd:schema xmlns:xsd="http://www.w3.org/2001/XMLSchema" xmlns:xs="http://www.w3.org/2001/XMLSchema" xmlns:p="http://schemas.microsoft.com/office/2006/metadata/properties" xmlns:ns2="31c0e786-1a9c-4b56-bbf2-e5636b3f5614" xmlns:ns3="71162a54-8d88-4504-bd30-6016916376a3" targetNamespace="http://schemas.microsoft.com/office/2006/metadata/properties" ma:root="true" ma:fieldsID="d6c6882a45367847a318a708319478f6" ns2:_="" ns3:_="">
    <xsd:import namespace="31c0e786-1a9c-4b56-bbf2-e5636b3f5614"/>
    <xsd:import namespace="71162a54-8d88-4504-bd30-6016916376a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element ref="ns2:MediaServiceBillingMetadata" minOccurs="0"/>
                <xsd:element ref="ns2:Esta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c0e786-1a9c-4b56-bbf2-e5636b3f56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ae687926-0cd6-4ac1-9653-4ba4897614d3"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Estado" ma:index="24" nillable="true" ma:displayName="Estado" ma:format="Dropdown" ma:internalName="Estado">
      <xsd:simpleType>
        <xsd:restriction base="dms:Choice">
          <xsd:enumeration value="Borrador"/>
          <xsd:enumeration value="En revisión"/>
          <xsd:enumeration value="Validado"/>
          <xsd:enumeration value="Archivado"/>
        </xsd:restriction>
      </xsd:simpleType>
    </xsd:element>
  </xsd:schema>
  <xsd:schema xmlns:xsd="http://www.w3.org/2001/XMLSchema" xmlns:xs="http://www.w3.org/2001/XMLSchema" xmlns:dms="http://schemas.microsoft.com/office/2006/documentManagement/types" xmlns:pc="http://schemas.microsoft.com/office/infopath/2007/PartnerControls" targetNamespace="71162a54-8d88-4504-bd30-6016916376a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fe1ba736-038e-4272-893d-8b0638ef77f8}" ma:internalName="TaxCatchAll" ma:showField="CatchAllData" ma:web="71162a54-8d88-4504-bd30-6016916376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1c0e786-1a9c-4b56-bbf2-e5636b3f5614">
      <Terms xmlns="http://schemas.microsoft.com/office/infopath/2007/PartnerControls"/>
    </lcf76f155ced4ddcb4097134ff3c332f>
    <TaxCatchAll xmlns="71162a54-8d88-4504-bd30-6016916376a3" xsi:nil="true"/>
    <Estado xmlns="31c0e786-1a9c-4b56-bbf2-e5636b3f561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BD4A2C-6234-4DF9-845F-94EA93E7BE58}"/>
</file>

<file path=customXml/itemProps2.xml><?xml version="1.0" encoding="utf-8"?>
<ds:datastoreItem xmlns:ds="http://schemas.openxmlformats.org/officeDocument/2006/customXml" ds:itemID="{3E8FFE28-C549-4A7E-AAE3-E50F679E8170}"/>
</file>

<file path=customXml/itemProps3.xml><?xml version="1.0" encoding="utf-8"?>
<ds:datastoreItem xmlns:ds="http://schemas.openxmlformats.org/officeDocument/2006/customXml" ds:itemID="{3A79FC67-3BDC-4E56-923F-F282877A915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2026-03-12T14:51:18Z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0x0101005A0F7AAC22543544B9F910404940EE31</vt:lpwstr>
  </property>
  <property fmtid="{D5CDD505-2E9C-101B-9397-08002B2CF9AE}" pid="3" name="MediaServiceImageTags">
    <vt:lpwstr/>
  </property>
</Properties>
</file>